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525" windowWidth="19815" windowHeight="7365"/>
  </bookViews>
  <sheets>
    <sheet name="Data" sheetId="1" r:id="rId1"/>
    <sheet name="Relieving Application" sheetId="2" state="hidden" r:id="rId2"/>
    <sheet name="Relieving Order" sheetId="3" r:id="rId3"/>
    <sheet name="Joining Application" sheetId="4" state="hidden" r:id="rId4"/>
    <sheet name="Joining Order" sheetId="5" r:id="rId5"/>
  </sheets>
  <definedNames>
    <definedName name="Z_6076C97A_696A_46D2_963D_37A189A9EF3D_.wvu.Cols" localSheetId="0">Data!$W:$XFD</definedName>
    <definedName name="Z_6076C97A_696A_46D2_963D_37A189A9EF3D_.wvu.Cols" localSheetId="3">'Joining Application'!$J:$XFD</definedName>
    <definedName name="Z_6076C97A_696A_46D2_963D_37A189A9EF3D_.wvu.Cols" localSheetId="4">'Joining Order'!$H:$XFD</definedName>
    <definedName name="Z_6076C97A_696A_46D2_963D_37A189A9EF3D_.wvu.Cols" localSheetId="1">'Relieving Application'!$G:$XFD</definedName>
    <definedName name="Z_6076C97A_696A_46D2_963D_37A189A9EF3D_.wvu.Cols" localSheetId="2">'Relieving Order'!$G:$XFD</definedName>
    <definedName name="Z_6076C97A_696A_46D2_963D_37A189A9EF3D_.wvu.Rows" localSheetId="3">'Joining Application'!$43:$1048576</definedName>
    <definedName name="Z_6076C97A_696A_46D2_963D_37A189A9EF3D_.wvu.Rows" localSheetId="4">'Joining Order'!$43:$1048576</definedName>
    <definedName name="Z_6076C97A_696A_46D2_963D_37A189A9EF3D_.wvu.Rows" localSheetId="1">'Relieving Application'!$45:$1048576</definedName>
    <definedName name="Z_6076C97A_696A_46D2_963D_37A189A9EF3D_.wvu.Rows" localSheetId="2">'Relieving Order'!$34:$1048576</definedName>
    <definedName name="Z_A67B8B55_865C_4127_9CBC_C5A14CD646F1_.wvu.Cols" localSheetId="0">Data!$W:$XFD</definedName>
    <definedName name="Z_A67B8B55_865C_4127_9CBC_C5A14CD646F1_.wvu.Cols" localSheetId="3">'Joining Application'!$J:$XFD</definedName>
    <definedName name="Z_A67B8B55_865C_4127_9CBC_C5A14CD646F1_.wvu.Cols" localSheetId="4">'Joining Order'!$H:$XFD</definedName>
    <definedName name="Z_A67B8B55_865C_4127_9CBC_C5A14CD646F1_.wvu.Cols" localSheetId="1">'Relieving Application'!$G:$XFD</definedName>
    <definedName name="Z_A67B8B55_865C_4127_9CBC_C5A14CD646F1_.wvu.Cols" localSheetId="2">'Relieving Order'!$G:$XFD</definedName>
    <definedName name="Z_A67B8B55_865C_4127_9CBC_C5A14CD646F1_.wvu.Rows" localSheetId="3">'Joining Application'!$43:$1048576</definedName>
    <definedName name="Z_A67B8B55_865C_4127_9CBC_C5A14CD646F1_.wvu.Rows" localSheetId="4">'Joining Order'!$43:$1048576</definedName>
    <definedName name="Z_A67B8B55_865C_4127_9CBC_C5A14CD646F1_.wvu.Rows" localSheetId="1">'Relieving Application'!$45:$1048576</definedName>
    <definedName name="Z_A67B8B55_865C_4127_9CBC_C5A14CD646F1_.wvu.Rows" localSheetId="2">'Relieving Order'!$34:$1048576</definedName>
  </definedNames>
  <calcPr calcId="124519"/>
</workbook>
</file>

<file path=xl/calcChain.xml><?xml version="1.0" encoding="utf-8"?>
<calcChain xmlns="http://schemas.openxmlformats.org/spreadsheetml/2006/main">
  <c r="A13" i="3"/>
  <c r="A18" i="5"/>
  <c r="A16" i="3"/>
  <c r="A12"/>
  <c r="B6"/>
  <c r="A1" i="5"/>
  <c r="B12"/>
  <c r="A17"/>
  <c r="B11"/>
  <c r="C11"/>
  <c r="C16" i="4" s="1"/>
  <c r="C6" i="5"/>
  <c r="B10"/>
  <c r="C8" i="3"/>
  <c r="C10" i="5" s="1"/>
  <c r="B8" i="3"/>
  <c r="A4"/>
  <c r="A27" i="5"/>
  <c r="D25"/>
  <c r="D24"/>
  <c r="F4"/>
  <c r="A4"/>
  <c r="A2"/>
  <c r="A29" i="4"/>
  <c r="H28"/>
  <c r="H23"/>
  <c r="A20"/>
  <c r="A19"/>
  <c r="C11"/>
  <c r="G7"/>
  <c r="A7"/>
  <c r="G6"/>
  <c r="A6"/>
  <c r="G5"/>
  <c r="G4"/>
  <c r="H1"/>
  <c r="A24" i="3"/>
  <c r="D22"/>
  <c r="D21"/>
  <c r="E4"/>
  <c r="A2"/>
  <c r="A1"/>
  <c r="A37" i="2"/>
  <c r="D35"/>
  <c r="D34"/>
  <c r="H27" i="4" s="1"/>
  <c r="D33" i="2"/>
  <c r="H26" i="4" s="1"/>
  <c r="A27" i="2"/>
  <c r="A24"/>
  <c r="A21"/>
  <c r="C18"/>
  <c r="C11"/>
  <c r="A7"/>
  <c r="D6"/>
  <c r="A6"/>
  <c r="D5"/>
  <c r="A5"/>
  <c r="A5" i="4" s="1"/>
  <c r="D4" i="2"/>
  <c r="A4"/>
  <c r="A4" i="4" s="1"/>
  <c r="D1" i="2"/>
  <c r="D67" i="1"/>
  <c r="G67" s="1"/>
  <c r="I66"/>
  <c r="D66"/>
  <c r="G66" s="1"/>
  <c r="I65"/>
  <c r="D65"/>
  <c r="G65" s="1"/>
  <c r="C15" i="4" l="1"/>
</calcChain>
</file>

<file path=xl/sharedStrings.xml><?xml version="1.0" encoding="utf-8"?>
<sst xmlns="http://schemas.openxmlformats.org/spreadsheetml/2006/main" count="118" uniqueCount="86">
  <si>
    <t xml:space="preserve">Transfer orders issued by </t>
  </si>
  <si>
    <t>Place</t>
  </si>
  <si>
    <t xml:space="preserve">Proc. Rc. No. </t>
  </si>
  <si>
    <t>Date</t>
  </si>
  <si>
    <r>
      <rPr>
        <b/>
        <sz val="24"/>
        <color theme="1"/>
        <rFont val="Balthazar"/>
      </rPr>
      <t xml:space="preserve">Relieving Information                     </t>
    </r>
    <r>
      <rPr>
        <b/>
        <sz val="24"/>
        <color rgb="FFFF0000"/>
        <rFont val="Century Schoolbook"/>
      </rPr>
      <t>www.putta.in</t>
    </r>
  </si>
  <si>
    <t>Neme of Teacher /GHM</t>
  </si>
  <si>
    <t>Designation</t>
  </si>
  <si>
    <t>www.putta.in</t>
  </si>
  <si>
    <t>Present Working School</t>
  </si>
  <si>
    <t>Mandal</t>
  </si>
  <si>
    <t>District</t>
  </si>
  <si>
    <t>Relieving Officer Designation</t>
  </si>
  <si>
    <t>Gazetted Headmaster</t>
  </si>
  <si>
    <t>Proc.No.</t>
  </si>
  <si>
    <t>Neme of the Relieving Officer</t>
  </si>
  <si>
    <t>Eduational Qualifiction</t>
  </si>
  <si>
    <t>Transferred School</t>
  </si>
  <si>
    <t>Joining Officer Designation</t>
  </si>
  <si>
    <t>Neme of the Joining Officer</t>
  </si>
  <si>
    <t xml:space="preserve">Availed CLs &amp; Spl. CLs </t>
  </si>
  <si>
    <t xml:space="preserve">CLs </t>
  </si>
  <si>
    <t>Spl.CLs</t>
  </si>
  <si>
    <t>CCLs preserved this Year</t>
  </si>
  <si>
    <t>Availed</t>
  </si>
  <si>
    <t>Balance</t>
  </si>
  <si>
    <t>CCLs valid upto</t>
  </si>
  <si>
    <t>Mandal Educational Officer</t>
  </si>
  <si>
    <t>Gazetted Headmistress</t>
  </si>
  <si>
    <t>Headmaster</t>
  </si>
  <si>
    <t>Headmistress</t>
  </si>
  <si>
    <t xml:space="preserve">From </t>
  </si>
  <si>
    <t>To</t>
  </si>
  <si>
    <t>Sir/Madam,</t>
  </si>
  <si>
    <t>Sub :</t>
  </si>
  <si>
    <t>Ref:</t>
  </si>
  <si>
    <t>1. G.O.Ms.No. 61Fin (HRM.I) Dt. 24.05.2018</t>
  </si>
  <si>
    <t>2. G.O.Ms.No. 16 SE (Ser.III) Dept.  Dt. 06.06.2018</t>
  </si>
  <si>
    <t>3. G.O.Ms.No. 17 SE (Ser.III) Dept.  Dt. 06.07.2018</t>
  </si>
  <si>
    <t>*****</t>
  </si>
  <si>
    <t>Thanking you sir/ madam,</t>
  </si>
  <si>
    <t>Yours faithfully,</t>
  </si>
  <si>
    <t>Copy attached</t>
  </si>
  <si>
    <t>---------------------------------------------------------------------------------------------------------------------------</t>
  </si>
  <si>
    <t>Prefared by PUTTA SRINIVAS REDDY  available in   (www.putta.in)</t>
  </si>
  <si>
    <t>ORDER</t>
  </si>
  <si>
    <t xml:space="preserve">Copy to </t>
  </si>
  <si>
    <t>The individual</t>
  </si>
  <si>
    <t xml:space="preserve">Concerned STO/ATO </t>
  </si>
  <si>
    <t xml:space="preserve">Office Copy </t>
  </si>
  <si>
    <t xml:space="preserve">Date: </t>
  </si>
  <si>
    <t>From</t>
  </si>
  <si>
    <t xml:space="preserve">Sub: </t>
  </si>
  <si>
    <t>****</t>
  </si>
  <si>
    <t xml:space="preserve">          Thanking You Sir, </t>
  </si>
  <si>
    <t>Copies attached</t>
  </si>
  <si>
    <t>Relieving Order copy</t>
  </si>
  <si>
    <t>District Educational Officer</t>
  </si>
  <si>
    <t>Guntur</t>
  </si>
  <si>
    <t>08/05/2025</t>
  </si>
  <si>
    <t>M.A.,M.Ed</t>
  </si>
  <si>
    <t>SMK ZPHS PASUMARRU</t>
  </si>
  <si>
    <t>CHILAKALURIPET</t>
  </si>
  <si>
    <t>PALNADU</t>
  </si>
  <si>
    <t>09/05/2028</t>
  </si>
  <si>
    <t>**********</t>
  </si>
  <si>
    <t xml:space="preserve"> Application of the Individual</t>
  </si>
  <si>
    <t xml:space="preserve">Joining Information                             </t>
  </si>
  <si>
    <t>M.A.,M.Ed.</t>
  </si>
  <si>
    <t xml:space="preserve">         The incumbent is instructed to submitt the joining report from the concerned office to issue the Last Pay Certificate for further salary payments.</t>
  </si>
  <si>
    <t>07</t>
  </si>
  <si>
    <t>05.05.2025</t>
  </si>
  <si>
    <t>07+03</t>
  </si>
  <si>
    <t>…..</t>
  </si>
  <si>
    <t>ZPHS PASUMARRU</t>
  </si>
  <si>
    <t>AN</t>
  </si>
  <si>
    <t>FN</t>
  </si>
  <si>
    <t>Spl/Transfers /Promotions /2025</t>
  </si>
  <si>
    <t>--06-2025</t>
  </si>
  <si>
    <t>School Assistant (Phy Ed)</t>
  </si>
  <si>
    <t>ZPHS CHIRUMAMILLA</t>
  </si>
  <si>
    <t>NADENDLA</t>
  </si>
  <si>
    <t>Spl/Transfers 2025</t>
  </si>
  <si>
    <t>Spl/TRAN</t>
  </si>
  <si>
    <t xml:space="preserve"> Sri Hanumantha Rao</t>
  </si>
  <si>
    <t>Sri Krishnamsetti Venkata  Nagaraju</t>
  </si>
  <si>
    <t>Sri M.SUNDER RAO</t>
  </si>
</sst>
</file>

<file path=xl/styles.xml><?xml version="1.0" encoding="utf-8"?>
<styleSheet xmlns="http://schemas.openxmlformats.org/spreadsheetml/2006/main">
  <fonts count="21">
    <font>
      <sz val="11"/>
      <color theme="1"/>
      <name val="Calibri"/>
      <scheme val="minor"/>
    </font>
    <font>
      <sz val="11"/>
      <color theme="1"/>
      <name val="Calibri"/>
      <family val="2"/>
      <scheme val="minor"/>
    </font>
    <font>
      <b/>
      <sz val="11"/>
      <color theme="1"/>
      <name val="Calibri"/>
    </font>
    <font>
      <sz val="11"/>
      <name val="Calibri"/>
    </font>
    <font>
      <b/>
      <sz val="24"/>
      <color theme="1"/>
      <name val="Balthazar"/>
    </font>
    <font>
      <b/>
      <u/>
      <sz val="18"/>
      <color theme="10"/>
      <name val="Calibri"/>
    </font>
    <font>
      <b/>
      <u/>
      <sz val="18"/>
      <color theme="10"/>
      <name val="Calibri"/>
    </font>
    <font>
      <b/>
      <sz val="24"/>
      <color theme="1"/>
      <name val="Abril Fatface"/>
    </font>
    <font>
      <b/>
      <sz val="14"/>
      <color theme="1"/>
      <name val="Calibri"/>
    </font>
    <font>
      <sz val="11"/>
      <color theme="1"/>
      <name val="Calibri"/>
    </font>
    <font>
      <sz val="12"/>
      <color theme="1"/>
      <name val="Calibri"/>
    </font>
    <font>
      <sz val="11"/>
      <color theme="1"/>
      <name val="Aharoni"/>
    </font>
    <font>
      <b/>
      <sz val="12"/>
      <color theme="1"/>
      <name val="Calibri"/>
    </font>
    <font>
      <sz val="11"/>
      <color theme="1"/>
      <name val="Calibri"/>
      <scheme val="minor"/>
    </font>
    <font>
      <b/>
      <sz val="24"/>
      <color rgb="FFFF0000"/>
      <name val="Century Schoolbook"/>
    </font>
    <font>
      <b/>
      <sz val="11"/>
      <color theme="1"/>
      <name val="Calibri"/>
      <family val="2"/>
      <scheme val="minor"/>
    </font>
    <font>
      <sz val="14"/>
      <color theme="1"/>
      <name val="Calibri"/>
      <family val="2"/>
      <scheme val="minor"/>
    </font>
    <font>
      <sz val="14"/>
      <color theme="1"/>
      <name val="Calibri"/>
      <family val="2"/>
    </font>
    <font>
      <b/>
      <sz val="12"/>
      <color theme="1"/>
      <name val="Calibri"/>
      <family val="2"/>
    </font>
    <font>
      <b/>
      <sz val="14"/>
      <color theme="1"/>
      <name val="Calibri"/>
      <family val="2"/>
    </font>
    <font>
      <b/>
      <sz val="11"/>
      <color theme="1"/>
      <name val="Calibri"/>
      <family val="2"/>
    </font>
  </fonts>
  <fills count="5">
    <fill>
      <patternFill patternType="none"/>
    </fill>
    <fill>
      <patternFill patternType="gray125"/>
    </fill>
    <fill>
      <patternFill patternType="solid">
        <fgColor rgb="FF2E75B5"/>
        <bgColor rgb="FF2E75B5"/>
      </patternFill>
    </fill>
    <fill>
      <patternFill patternType="solid">
        <fgColor rgb="FFF4B083"/>
        <bgColor rgb="FFF4B083"/>
      </patternFill>
    </fill>
    <fill>
      <patternFill patternType="solid">
        <fgColor rgb="FFF2F2F2"/>
        <bgColor rgb="FFF2F2F2"/>
      </patternFill>
    </fill>
  </fills>
  <borders count="18">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right/>
      <top/>
      <bottom/>
      <diagonal/>
    </border>
    <border>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99">
    <xf numFmtId="0" fontId="0" fillId="0" borderId="0" xfId="0" applyFont="1" applyAlignment="1"/>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0" borderId="0" xfId="0" applyFont="1" applyAlignment="1">
      <alignment vertical="center"/>
    </xf>
    <xf numFmtId="0" fontId="2" fillId="2" borderId="4" xfId="0" applyFont="1" applyFill="1" applyBorder="1" applyAlignment="1">
      <alignment vertical="center"/>
    </xf>
    <xf numFmtId="0" fontId="2" fillId="3" borderId="8" xfId="0" applyFont="1" applyFill="1" applyBorder="1" applyAlignment="1">
      <alignment horizontal="right" vertical="center"/>
    </xf>
    <xf numFmtId="0" fontId="2" fillId="3" borderId="8" xfId="0" applyFont="1" applyFill="1" applyBorder="1" applyAlignment="1">
      <alignment vertical="center"/>
    </xf>
    <xf numFmtId="0" fontId="2" fillId="2" borderId="9" xfId="0" applyFont="1" applyFill="1" applyBorder="1" applyAlignment="1">
      <alignment vertical="center"/>
    </xf>
    <xf numFmtId="0" fontId="2" fillId="3" borderId="4" xfId="0" applyFont="1" applyFill="1" applyBorder="1" applyAlignment="1">
      <alignment vertical="center"/>
    </xf>
    <xf numFmtId="0" fontId="2" fillId="3" borderId="10" xfId="0" applyFont="1" applyFill="1" applyBorder="1" applyAlignment="1">
      <alignment vertical="center"/>
    </xf>
    <xf numFmtId="0" fontId="2" fillId="3" borderId="10" xfId="0" applyFont="1" applyFill="1" applyBorder="1" applyAlignment="1">
      <alignment horizontal="center" vertical="center"/>
    </xf>
    <xf numFmtId="0" fontId="2" fillId="3" borderId="9" xfId="0" applyFont="1" applyFill="1" applyBorder="1" applyAlignment="1">
      <alignment vertical="center"/>
    </xf>
    <xf numFmtId="0" fontId="2" fillId="3" borderId="10" xfId="0" applyFont="1" applyFill="1" applyBorder="1" applyAlignment="1">
      <alignment horizontal="left" vertical="center"/>
    </xf>
    <xf numFmtId="0" fontId="2" fillId="2" borderId="15" xfId="0" applyFont="1" applyFill="1" applyBorder="1" applyAlignment="1">
      <alignment vertical="center"/>
    </xf>
    <xf numFmtId="0" fontId="2" fillId="2" borderId="16" xfId="0" applyFont="1" applyFill="1" applyBorder="1" applyAlignment="1">
      <alignment vertical="center"/>
    </xf>
    <xf numFmtId="0" fontId="2" fillId="2" borderId="17" xfId="0" applyFont="1" applyFill="1" applyBorder="1" applyAlignment="1">
      <alignment vertical="center"/>
    </xf>
    <xf numFmtId="0" fontId="8" fillId="0" borderId="0" xfId="0" applyFont="1" applyAlignment="1">
      <alignment shrinkToFit="1"/>
    </xf>
    <xf numFmtId="0" fontId="9" fillId="0" borderId="0" xfId="0" applyFont="1" applyAlignment="1">
      <alignment vertical="center"/>
    </xf>
    <xf numFmtId="0" fontId="10" fillId="0" borderId="0" xfId="0" applyFont="1"/>
    <xf numFmtId="0" fontId="2" fillId="0" borderId="0" xfId="0" applyFont="1"/>
    <xf numFmtId="0" fontId="9" fillId="0" borderId="0" xfId="0" applyFont="1"/>
    <xf numFmtId="0" fontId="9" fillId="0" borderId="0" xfId="0" applyFont="1" applyAlignment="1">
      <alignment horizontal="left"/>
    </xf>
    <xf numFmtId="0" fontId="9" fillId="0" borderId="0" xfId="0" applyFont="1" applyAlignment="1">
      <alignment vertical="top"/>
    </xf>
    <xf numFmtId="0" fontId="9" fillId="0" borderId="0" xfId="0" applyFont="1" applyAlignment="1">
      <alignment horizontal="left" vertical="top" wrapText="1"/>
    </xf>
    <xf numFmtId="0" fontId="9" fillId="0" borderId="0" xfId="0" applyFont="1" applyAlignment="1">
      <alignment wrapText="1"/>
    </xf>
    <xf numFmtId="0" fontId="9" fillId="0" borderId="0" xfId="0" quotePrefix="1" applyFont="1"/>
    <xf numFmtId="0" fontId="9" fillId="0" borderId="0" xfId="0" applyFont="1" applyAlignment="1">
      <alignment horizontal="right"/>
    </xf>
    <xf numFmtId="0" fontId="9" fillId="0" borderId="0" xfId="0" applyFont="1" applyAlignment="1">
      <alignment horizontal="left" wrapText="1"/>
    </xf>
    <xf numFmtId="49" fontId="9" fillId="0" borderId="0" xfId="0" applyNumberFormat="1" applyFont="1"/>
    <xf numFmtId="0" fontId="13" fillId="0" borderId="0" xfId="0" applyFont="1"/>
    <xf numFmtId="0" fontId="2" fillId="0" borderId="0" xfId="0" applyFont="1" applyAlignment="1">
      <alignment horizontal="right"/>
    </xf>
    <xf numFmtId="49" fontId="2" fillId="0" borderId="0" xfId="0" applyNumberFormat="1" applyFont="1"/>
    <xf numFmtId="0" fontId="11" fillId="0" borderId="0" xfId="0" applyFont="1"/>
    <xf numFmtId="0" fontId="0" fillId="0" borderId="0" xfId="0" applyFont="1" applyAlignment="1">
      <alignment vertical="top" wrapText="1"/>
    </xf>
    <xf numFmtId="0" fontId="19" fillId="0" borderId="0" xfId="0" applyFont="1"/>
    <xf numFmtId="0" fontId="17" fillId="0" borderId="0" xfId="0" applyFont="1"/>
    <xf numFmtId="0" fontId="16" fillId="0" borderId="0" xfId="0" applyFont="1" applyAlignment="1"/>
    <xf numFmtId="0" fontId="9" fillId="0" borderId="0" xfId="0" applyFont="1" applyAlignment="1">
      <alignment horizontal="right" vertical="top" wrapText="1"/>
    </xf>
    <xf numFmtId="0" fontId="17" fillId="0" borderId="0" xfId="0" applyFont="1" applyAlignment="1">
      <alignment horizontal="center"/>
    </xf>
    <xf numFmtId="0" fontId="17" fillId="0" borderId="0" xfId="0" applyFont="1" applyAlignment="1"/>
    <xf numFmtId="0" fontId="17" fillId="0" borderId="0" xfId="0" applyFont="1" applyAlignment="1">
      <alignment vertical="top"/>
    </xf>
    <xf numFmtId="0" fontId="16" fillId="0" borderId="0" xfId="0" applyFont="1" applyAlignment="1">
      <alignment horizontal="center" vertical="top" wrapText="1"/>
    </xf>
    <xf numFmtId="0" fontId="0" fillId="0" borderId="0" xfId="0" applyFont="1" applyAlignment="1">
      <alignment vertical="center"/>
    </xf>
    <xf numFmtId="0" fontId="9" fillId="0" borderId="0" xfId="0" applyFont="1" applyAlignment="1">
      <alignment horizontal="right" vertical="top"/>
    </xf>
    <xf numFmtId="0" fontId="1" fillId="0" borderId="0" xfId="0" applyFont="1" applyAlignment="1"/>
    <xf numFmtId="0" fontId="16" fillId="0" borderId="0" xfId="0" applyFont="1" applyAlignment="1">
      <alignment horizontal="center" wrapText="1"/>
    </xf>
    <xf numFmtId="0" fontId="2" fillId="4" borderId="8" xfId="0" applyFont="1" applyFill="1" applyBorder="1" applyAlignment="1" applyProtection="1">
      <alignment vertical="center"/>
      <protection locked="0"/>
    </xf>
    <xf numFmtId="0" fontId="0" fillId="0" borderId="0" xfId="0" applyFont="1" applyAlignment="1">
      <alignment horizontal="right" vertical="top" wrapText="1"/>
    </xf>
    <xf numFmtId="49" fontId="20" fillId="4" borderId="8" xfId="0" applyNumberFormat="1" applyFont="1" applyFill="1" applyBorder="1" applyAlignment="1" applyProtection="1">
      <alignment horizontal="center" vertical="center"/>
      <protection locked="0"/>
    </xf>
    <xf numFmtId="49" fontId="2" fillId="2" borderId="16" xfId="0" applyNumberFormat="1" applyFont="1" applyFill="1" applyBorder="1" applyAlignment="1">
      <alignment vertical="center"/>
    </xf>
    <xf numFmtId="49" fontId="2" fillId="4" borderId="5" xfId="0" applyNumberFormat="1" applyFont="1" applyFill="1" applyBorder="1" applyAlignment="1" applyProtection="1">
      <alignment horizontal="center" vertical="center"/>
      <protection locked="0"/>
    </xf>
    <xf numFmtId="0" fontId="3" fillId="0" borderId="7" xfId="0" applyFont="1" applyBorder="1" applyProtection="1">
      <protection locked="0"/>
    </xf>
    <xf numFmtId="0" fontId="4" fillId="3" borderId="5" xfId="0" applyFont="1" applyFill="1" applyBorder="1" applyAlignment="1">
      <alignment horizontal="left"/>
    </xf>
    <xf numFmtId="0" fontId="3" fillId="0" borderId="6" xfId="0" applyFont="1" applyBorder="1"/>
    <xf numFmtId="0" fontId="3" fillId="0" borderId="7" xfId="0" applyFont="1" applyBorder="1"/>
    <xf numFmtId="0" fontId="2" fillId="3" borderId="5" xfId="0" applyFont="1" applyFill="1" applyBorder="1" applyAlignment="1">
      <alignment horizontal="left" vertical="center"/>
    </xf>
    <xf numFmtId="0" fontId="20" fillId="4" borderId="5" xfId="0" applyFont="1" applyFill="1" applyBorder="1" applyAlignment="1" applyProtection="1">
      <alignment horizontal="left" vertical="center"/>
      <protection locked="0"/>
    </xf>
    <xf numFmtId="0" fontId="3" fillId="0" borderId="6" xfId="0" applyFont="1" applyBorder="1" applyProtection="1">
      <protection locked="0"/>
    </xf>
    <xf numFmtId="0" fontId="2" fillId="3" borderId="5" xfId="0" applyFont="1" applyFill="1" applyBorder="1" applyAlignment="1">
      <alignment horizontal="center" vertical="center"/>
    </xf>
    <xf numFmtId="0" fontId="5" fillId="3" borderId="5" xfId="0" applyFont="1" applyFill="1" applyBorder="1" applyAlignment="1">
      <alignment horizontal="center" vertical="center"/>
    </xf>
    <xf numFmtId="0" fontId="2" fillId="3" borderId="5" xfId="0" applyFont="1" applyFill="1" applyBorder="1" applyAlignment="1">
      <alignment vertical="center"/>
    </xf>
    <xf numFmtId="0" fontId="2" fillId="4" borderId="5" xfId="0" applyFont="1" applyFill="1" applyBorder="1" applyAlignment="1" applyProtection="1">
      <alignment horizontal="left" vertical="center"/>
      <protection locked="0"/>
    </xf>
    <xf numFmtId="0" fontId="2" fillId="4" borderId="5" xfId="0" applyFont="1" applyFill="1" applyBorder="1" applyAlignment="1" applyProtection="1">
      <alignment horizontal="center" vertical="center"/>
      <protection locked="0"/>
    </xf>
    <xf numFmtId="0" fontId="3" fillId="0" borderId="11" xfId="0" applyFont="1" applyBorder="1"/>
    <xf numFmtId="0" fontId="20" fillId="4" borderId="5" xfId="0" applyFont="1" applyFill="1" applyBorder="1" applyAlignment="1" applyProtection="1">
      <alignment horizontal="center" vertical="center"/>
      <protection locked="0"/>
    </xf>
    <xf numFmtId="0" fontId="6" fillId="3" borderId="12" xfId="0" applyFont="1" applyFill="1" applyBorder="1" applyAlignment="1">
      <alignment horizontal="center" vertical="center"/>
    </xf>
    <xf numFmtId="0" fontId="3" fillId="0" borderId="13" xfId="0" applyFont="1" applyBorder="1"/>
    <xf numFmtId="0" fontId="3" fillId="0" borderId="14" xfId="0" applyFont="1" applyBorder="1"/>
    <xf numFmtId="0" fontId="7" fillId="3" borderId="5" xfId="0" applyFont="1" applyFill="1" applyBorder="1" applyAlignment="1">
      <alignment horizontal="left" vertical="center"/>
    </xf>
    <xf numFmtId="49" fontId="20" fillId="4" borderId="5" xfId="0" applyNumberFormat="1" applyFont="1" applyFill="1" applyBorder="1" applyAlignment="1" applyProtection="1">
      <alignment horizontal="center" vertical="center"/>
      <protection locked="0"/>
    </xf>
    <xf numFmtId="49" fontId="3" fillId="0" borderId="7" xfId="0" applyNumberFormat="1" applyFont="1" applyBorder="1" applyProtection="1">
      <protection locked="0"/>
    </xf>
    <xf numFmtId="0" fontId="9" fillId="0" borderId="0" xfId="0" applyFont="1" applyAlignment="1">
      <alignment horizontal="left" shrinkToFit="1"/>
    </xf>
    <xf numFmtId="0" fontId="0" fillId="0" borderId="0" xfId="0" applyFont="1" applyAlignment="1"/>
    <xf numFmtId="0" fontId="9" fillId="0" borderId="0" xfId="0" applyFont="1" applyAlignment="1">
      <alignment horizontal="left"/>
    </xf>
    <xf numFmtId="0" fontId="11" fillId="0" borderId="0" xfId="0" applyFont="1" applyAlignment="1">
      <alignment horizontal="center"/>
    </xf>
    <xf numFmtId="0" fontId="9" fillId="0" borderId="0" xfId="0" applyFont="1" applyAlignment="1">
      <alignment horizontal="left" vertical="top" wrapText="1"/>
    </xf>
    <xf numFmtId="0" fontId="2" fillId="0" borderId="0" xfId="0" applyFont="1" applyAlignment="1">
      <alignment horizontal="center"/>
    </xf>
    <xf numFmtId="0" fontId="8" fillId="0" borderId="0" xfId="0" applyFont="1" applyAlignment="1">
      <alignment horizontal="center" shrinkToFit="1"/>
    </xf>
    <xf numFmtId="0" fontId="12" fillId="0" borderId="0" xfId="0" applyFont="1" applyAlignment="1">
      <alignment horizontal="center"/>
    </xf>
    <xf numFmtId="0" fontId="20" fillId="0" borderId="0" xfId="0" applyFont="1" applyAlignment="1">
      <alignment horizontal="center"/>
    </xf>
    <xf numFmtId="0" fontId="8" fillId="0" borderId="0" xfId="0" applyFont="1" applyAlignment="1">
      <alignment horizontal="center"/>
    </xf>
    <xf numFmtId="0" fontId="16" fillId="0" borderId="0" xfId="0" applyFont="1" applyAlignment="1">
      <alignment vertical="top" wrapText="1"/>
    </xf>
    <xf numFmtId="0" fontId="16" fillId="0" borderId="0" xfId="0" applyFont="1" applyAlignment="1"/>
    <xf numFmtId="0" fontId="17" fillId="0" borderId="0" xfId="0" applyFont="1" applyAlignment="1">
      <alignment horizontal="left" vertical="top" wrapText="1"/>
    </xf>
    <xf numFmtId="0" fontId="17" fillId="0" borderId="0" xfId="0" applyFont="1" applyAlignment="1">
      <alignment horizontal="left" wrapText="1"/>
    </xf>
    <xf numFmtId="0" fontId="17" fillId="0" borderId="0" xfId="0" applyFont="1" applyAlignment="1">
      <alignment vertical="top" wrapText="1"/>
    </xf>
    <xf numFmtId="0" fontId="17" fillId="0" borderId="0" xfId="0" applyFont="1" applyAlignment="1">
      <alignment horizontal="left" indent="24"/>
    </xf>
    <xf numFmtId="0" fontId="16" fillId="0" borderId="0" xfId="0" applyFont="1" applyAlignment="1">
      <alignment horizontal="left" indent="24"/>
    </xf>
    <xf numFmtId="0" fontId="17" fillId="0" borderId="0" xfId="0" applyFont="1" applyAlignment="1">
      <alignment horizontal="left" indent="22"/>
    </xf>
    <xf numFmtId="0" fontId="16" fillId="0" borderId="0" xfId="0" applyFont="1" applyAlignment="1">
      <alignment horizontal="left" indent="22"/>
    </xf>
    <xf numFmtId="0" fontId="17" fillId="0" borderId="0" xfId="0" applyFont="1" applyAlignment="1">
      <alignment horizontal="left" vertical="top" wrapText="1" shrinkToFit="1"/>
    </xf>
    <xf numFmtId="0" fontId="17" fillId="0" borderId="10" xfId="0" applyFont="1" applyBorder="1" applyAlignment="1">
      <alignment horizontal="left" vertical="center" wrapText="1" shrinkToFit="1"/>
    </xf>
    <xf numFmtId="0" fontId="9" fillId="0" borderId="0" xfId="0" applyFont="1" applyAlignment="1">
      <alignment horizontal="center"/>
    </xf>
    <xf numFmtId="0" fontId="9" fillId="0" borderId="0" xfId="0" applyFont="1" applyAlignment="1">
      <alignment horizontal="left" vertical="center" wrapText="1"/>
    </xf>
    <xf numFmtId="0" fontId="9" fillId="0" borderId="0" xfId="0" applyFont="1" applyAlignment="1">
      <alignment horizontal="left" vertical="top"/>
    </xf>
    <xf numFmtId="0" fontId="19" fillId="0" borderId="0" xfId="0" applyFont="1" applyAlignment="1">
      <alignment horizontal="center" shrinkToFit="1"/>
    </xf>
    <xf numFmtId="0" fontId="15" fillId="0" borderId="0" xfId="0" applyFont="1" applyAlignment="1"/>
    <xf numFmtId="0" fontId="18" fillId="0" borderId="0" xfId="0" applyFont="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utta.in/" TargetMode="External"/><Relationship Id="rId2" Type="http://schemas.openxmlformats.org/officeDocument/2006/relationships/hyperlink" Target="http://www.putta.in/" TargetMode="External"/><Relationship Id="rId1" Type="http://schemas.openxmlformats.org/officeDocument/2006/relationships/hyperlink" Target="http://www.putta.i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1000"/>
  <sheetViews>
    <sheetView showGridLines="0" tabSelected="1" workbookViewId="0">
      <selection activeCell="E6" sqref="E6:J6"/>
    </sheetView>
  </sheetViews>
  <sheetFormatPr defaultColWidth="14.42578125" defaultRowHeight="15" customHeight="1"/>
  <cols>
    <col min="1" max="1" width="1.42578125" customWidth="1"/>
    <col min="2" max="4" width="9.28515625" customWidth="1"/>
    <col min="5" max="13" width="8.7109375" customWidth="1"/>
    <col min="14" max="15" width="8.42578125" customWidth="1"/>
    <col min="16" max="17" width="8.7109375" customWidth="1"/>
    <col min="18" max="18" width="6.140625" customWidth="1"/>
    <col min="19" max="19" width="6.28515625" customWidth="1"/>
    <col min="20" max="20" width="8.7109375" customWidth="1"/>
    <col min="21" max="21" width="5.7109375" customWidth="1"/>
    <col min="22" max="22" width="1.42578125" customWidth="1"/>
    <col min="23" max="26" width="8.7109375" customWidth="1"/>
  </cols>
  <sheetData>
    <row r="1" spans="1:26" ht="7.5" customHeight="1">
      <c r="A1" s="1"/>
      <c r="B1" s="2"/>
      <c r="C1" s="2"/>
      <c r="D1" s="2"/>
      <c r="E1" s="2"/>
      <c r="F1" s="2"/>
      <c r="G1" s="2"/>
      <c r="H1" s="2"/>
      <c r="I1" s="2"/>
      <c r="J1" s="2"/>
      <c r="K1" s="2"/>
      <c r="L1" s="2"/>
      <c r="M1" s="2"/>
      <c r="N1" s="2"/>
      <c r="O1" s="2"/>
      <c r="P1" s="2"/>
      <c r="Q1" s="2"/>
      <c r="R1" s="2"/>
      <c r="S1" s="2"/>
      <c r="T1" s="2"/>
      <c r="U1" s="2"/>
      <c r="V1" s="3"/>
      <c r="W1" s="4"/>
      <c r="X1" s="4"/>
      <c r="Y1" s="4"/>
      <c r="Z1" s="4"/>
    </row>
    <row r="2" spans="1:26" ht="22.5" customHeight="1">
      <c r="A2" s="5"/>
      <c r="B2" s="61" t="s">
        <v>0</v>
      </c>
      <c r="C2" s="54"/>
      <c r="D2" s="55"/>
      <c r="E2" s="62" t="s">
        <v>56</v>
      </c>
      <c r="F2" s="58"/>
      <c r="G2" s="58"/>
      <c r="H2" s="52"/>
      <c r="I2" s="6" t="s">
        <v>1</v>
      </c>
      <c r="J2" s="62" t="s">
        <v>57</v>
      </c>
      <c r="K2" s="58"/>
      <c r="L2" s="58"/>
      <c r="M2" s="52"/>
      <c r="N2" s="59" t="s">
        <v>2</v>
      </c>
      <c r="O2" s="55"/>
      <c r="P2" s="63" t="s">
        <v>76</v>
      </c>
      <c r="Q2" s="58"/>
      <c r="R2" s="52"/>
      <c r="S2" s="7" t="s">
        <v>3</v>
      </c>
      <c r="T2" s="51" t="s">
        <v>77</v>
      </c>
      <c r="U2" s="52"/>
      <c r="V2" s="8"/>
      <c r="W2" s="4"/>
      <c r="X2" s="4"/>
      <c r="Y2" s="4"/>
      <c r="Z2" s="4"/>
    </row>
    <row r="3" spans="1:26" ht="3" customHeight="1">
      <c r="A3" s="5"/>
      <c r="B3" s="9"/>
      <c r="C3" s="10"/>
      <c r="D3" s="10"/>
      <c r="E3" s="11"/>
      <c r="F3" s="11"/>
      <c r="G3" s="11"/>
      <c r="H3" s="11"/>
      <c r="I3" s="11"/>
      <c r="J3" s="10"/>
      <c r="K3" s="10"/>
      <c r="L3" s="10"/>
      <c r="M3" s="11"/>
      <c r="N3" s="11"/>
      <c r="O3" s="11"/>
      <c r="P3" s="10"/>
      <c r="Q3" s="11"/>
      <c r="R3" s="11"/>
      <c r="S3" s="11"/>
      <c r="T3" s="11"/>
      <c r="U3" s="12"/>
      <c r="V3" s="8"/>
      <c r="W3" s="4"/>
      <c r="X3" s="4"/>
      <c r="Y3" s="4"/>
      <c r="Z3" s="4"/>
    </row>
    <row r="4" spans="1:26" ht="28.5" customHeight="1">
      <c r="A4" s="5"/>
      <c r="B4" s="53" t="s">
        <v>4</v>
      </c>
      <c r="C4" s="54"/>
      <c r="D4" s="54"/>
      <c r="E4" s="54"/>
      <c r="F4" s="54"/>
      <c r="G4" s="54"/>
      <c r="H4" s="54"/>
      <c r="I4" s="54"/>
      <c r="J4" s="54"/>
      <c r="K4" s="54"/>
      <c r="L4" s="54"/>
      <c r="M4" s="54"/>
      <c r="N4" s="54"/>
      <c r="O4" s="54"/>
      <c r="P4" s="54"/>
      <c r="Q4" s="54"/>
      <c r="R4" s="54"/>
      <c r="S4" s="54"/>
      <c r="T4" s="54"/>
      <c r="U4" s="55"/>
      <c r="V4" s="8"/>
      <c r="W4" s="4"/>
      <c r="X4" s="4"/>
      <c r="Y4" s="4"/>
      <c r="Z4" s="4"/>
    </row>
    <row r="5" spans="1:26" ht="3" customHeight="1">
      <c r="A5" s="5"/>
      <c r="B5" s="9"/>
      <c r="C5" s="10"/>
      <c r="D5" s="10"/>
      <c r="E5" s="10"/>
      <c r="F5" s="10"/>
      <c r="G5" s="10"/>
      <c r="H5" s="10"/>
      <c r="I5" s="10"/>
      <c r="J5" s="10"/>
      <c r="K5" s="10"/>
      <c r="L5" s="10"/>
      <c r="M5" s="10"/>
      <c r="N5" s="10"/>
      <c r="O5" s="10"/>
      <c r="P5" s="10"/>
      <c r="Q5" s="10"/>
      <c r="R5" s="10"/>
      <c r="S5" s="10"/>
      <c r="T5" s="10"/>
      <c r="U5" s="12"/>
      <c r="V5" s="8"/>
      <c r="W5" s="4"/>
      <c r="X5" s="4"/>
      <c r="Y5" s="4"/>
      <c r="Z5" s="4"/>
    </row>
    <row r="6" spans="1:26" ht="22.5" customHeight="1">
      <c r="A6" s="5"/>
      <c r="B6" s="56" t="s">
        <v>5</v>
      </c>
      <c r="C6" s="54"/>
      <c r="D6" s="55"/>
      <c r="E6" s="57" t="s">
        <v>84</v>
      </c>
      <c r="F6" s="58"/>
      <c r="G6" s="58"/>
      <c r="H6" s="58"/>
      <c r="I6" s="58"/>
      <c r="J6" s="52"/>
      <c r="K6" s="59" t="s">
        <v>6</v>
      </c>
      <c r="L6" s="55"/>
      <c r="M6" s="57" t="s">
        <v>78</v>
      </c>
      <c r="N6" s="58"/>
      <c r="O6" s="58"/>
      <c r="P6" s="52"/>
      <c r="Q6" s="60" t="s">
        <v>7</v>
      </c>
      <c r="R6" s="54"/>
      <c r="S6" s="54"/>
      <c r="T6" s="54"/>
      <c r="U6" s="55"/>
      <c r="V6" s="8"/>
      <c r="W6" s="4"/>
      <c r="X6" s="4"/>
      <c r="Y6" s="4"/>
      <c r="Z6" s="4"/>
    </row>
    <row r="7" spans="1:26" ht="3" customHeight="1">
      <c r="A7" s="5"/>
      <c r="B7" s="9"/>
      <c r="C7" s="10"/>
      <c r="D7" s="10"/>
      <c r="E7" s="10"/>
      <c r="F7" s="10"/>
      <c r="G7" s="10"/>
      <c r="H7" s="10"/>
      <c r="I7" s="10"/>
      <c r="J7" s="13"/>
      <c r="K7" s="13"/>
      <c r="L7" s="10"/>
      <c r="M7" s="10"/>
      <c r="N7" s="10"/>
      <c r="O7" s="10"/>
      <c r="P7" s="10"/>
      <c r="Q7" s="10"/>
      <c r="R7" s="10"/>
      <c r="S7" s="10"/>
      <c r="T7" s="10"/>
      <c r="U7" s="12"/>
      <c r="V7" s="8"/>
      <c r="W7" s="4"/>
      <c r="X7" s="4"/>
      <c r="Y7" s="4"/>
      <c r="Z7" s="4"/>
    </row>
    <row r="8" spans="1:26" ht="22.5" customHeight="1">
      <c r="A8" s="5"/>
      <c r="B8" s="56" t="s">
        <v>8</v>
      </c>
      <c r="C8" s="54"/>
      <c r="D8" s="55"/>
      <c r="E8" s="57" t="s">
        <v>79</v>
      </c>
      <c r="F8" s="58"/>
      <c r="G8" s="58"/>
      <c r="H8" s="58"/>
      <c r="I8" s="52"/>
      <c r="J8" s="56" t="s">
        <v>9</v>
      </c>
      <c r="K8" s="64"/>
      <c r="L8" s="62" t="s">
        <v>80</v>
      </c>
      <c r="M8" s="58"/>
      <c r="N8" s="58"/>
      <c r="O8" s="52"/>
      <c r="P8" s="7" t="s">
        <v>10</v>
      </c>
      <c r="Q8" s="62" t="s">
        <v>62</v>
      </c>
      <c r="R8" s="58"/>
      <c r="S8" s="58"/>
      <c r="T8" s="58"/>
      <c r="U8" s="52"/>
      <c r="V8" s="8"/>
      <c r="W8" s="4"/>
      <c r="X8" s="4"/>
      <c r="Y8" s="4"/>
      <c r="Z8" s="4"/>
    </row>
    <row r="9" spans="1:26" ht="3" customHeight="1">
      <c r="A9" s="5"/>
      <c r="B9" s="9"/>
      <c r="C9" s="10"/>
      <c r="D9" s="10"/>
      <c r="E9" s="10"/>
      <c r="F9" s="10"/>
      <c r="G9" s="10"/>
      <c r="H9" s="10"/>
      <c r="I9" s="10"/>
      <c r="J9" s="10"/>
      <c r="K9" s="10"/>
      <c r="L9" s="10"/>
      <c r="M9" s="10"/>
      <c r="N9" s="10"/>
      <c r="O9" s="10"/>
      <c r="P9" s="10"/>
      <c r="Q9" s="10"/>
      <c r="R9" s="10"/>
      <c r="S9" s="10"/>
      <c r="T9" s="10"/>
      <c r="U9" s="12"/>
      <c r="V9" s="8"/>
      <c r="W9" s="4"/>
      <c r="X9" s="4"/>
      <c r="Y9" s="4"/>
      <c r="Z9" s="4"/>
    </row>
    <row r="10" spans="1:26" ht="22.5" customHeight="1">
      <c r="A10" s="5"/>
      <c r="B10" s="61" t="s">
        <v>11</v>
      </c>
      <c r="C10" s="54"/>
      <c r="D10" s="55"/>
      <c r="E10" s="62" t="s">
        <v>12</v>
      </c>
      <c r="F10" s="58"/>
      <c r="G10" s="52"/>
      <c r="H10" s="7" t="s">
        <v>1</v>
      </c>
      <c r="I10" s="57" t="s">
        <v>79</v>
      </c>
      <c r="J10" s="58"/>
      <c r="K10" s="58"/>
      <c r="L10" s="58"/>
      <c r="M10" s="58"/>
      <c r="N10" s="52"/>
      <c r="O10" s="7" t="s">
        <v>13</v>
      </c>
      <c r="P10" s="63" t="s">
        <v>81</v>
      </c>
      <c r="Q10" s="52"/>
      <c r="R10" s="7" t="s">
        <v>3</v>
      </c>
      <c r="S10" s="51" t="s">
        <v>58</v>
      </c>
      <c r="T10" s="52"/>
      <c r="U10" s="47" t="s">
        <v>74</v>
      </c>
      <c r="V10" s="8"/>
      <c r="W10" s="4"/>
      <c r="X10" s="4"/>
      <c r="Y10" s="4"/>
      <c r="Z10" s="4"/>
    </row>
    <row r="11" spans="1:26" ht="3" customHeight="1">
      <c r="A11" s="5"/>
      <c r="B11" s="9"/>
      <c r="C11" s="10"/>
      <c r="D11" s="10"/>
      <c r="E11" s="10"/>
      <c r="F11" s="10"/>
      <c r="G11" s="10"/>
      <c r="H11" s="10"/>
      <c r="I11" s="10"/>
      <c r="J11" s="10"/>
      <c r="K11" s="10"/>
      <c r="L11" s="10"/>
      <c r="M11" s="10"/>
      <c r="N11" s="10"/>
      <c r="O11" s="10"/>
      <c r="P11" s="10"/>
      <c r="Q11" s="10"/>
      <c r="R11" s="10"/>
      <c r="S11" s="10"/>
      <c r="T11" s="10"/>
      <c r="U11" s="12"/>
      <c r="V11" s="8"/>
      <c r="W11" s="4"/>
      <c r="X11" s="4"/>
      <c r="Y11" s="4"/>
      <c r="Z11" s="4"/>
    </row>
    <row r="12" spans="1:26" ht="22.5" customHeight="1">
      <c r="A12" s="5"/>
      <c r="B12" s="56" t="s">
        <v>14</v>
      </c>
      <c r="C12" s="54"/>
      <c r="D12" s="55"/>
      <c r="E12" s="57" t="s">
        <v>85</v>
      </c>
      <c r="F12" s="58"/>
      <c r="G12" s="58"/>
      <c r="H12" s="58"/>
      <c r="I12" s="58"/>
      <c r="J12" s="52"/>
      <c r="K12" s="56" t="s">
        <v>15</v>
      </c>
      <c r="L12" s="54"/>
      <c r="M12" s="64"/>
      <c r="N12" s="65" t="s">
        <v>59</v>
      </c>
      <c r="O12" s="58"/>
      <c r="P12" s="52"/>
      <c r="Q12" s="66" t="s">
        <v>7</v>
      </c>
      <c r="R12" s="67"/>
      <c r="S12" s="67"/>
      <c r="T12" s="67"/>
      <c r="U12" s="68"/>
      <c r="V12" s="8"/>
      <c r="W12" s="4"/>
      <c r="X12" s="4"/>
      <c r="Y12" s="4"/>
      <c r="Z12" s="4"/>
    </row>
    <row r="13" spans="1:26" ht="28.5" customHeight="1">
      <c r="A13" s="5"/>
      <c r="B13" s="69" t="s">
        <v>66</v>
      </c>
      <c r="C13" s="54"/>
      <c r="D13" s="54"/>
      <c r="E13" s="54"/>
      <c r="F13" s="54"/>
      <c r="G13" s="54"/>
      <c r="H13" s="54"/>
      <c r="I13" s="54"/>
      <c r="J13" s="54"/>
      <c r="K13" s="54"/>
      <c r="L13" s="54"/>
      <c r="M13" s="54"/>
      <c r="N13" s="54"/>
      <c r="O13" s="54"/>
      <c r="P13" s="54"/>
      <c r="Q13" s="54"/>
      <c r="R13" s="54"/>
      <c r="S13" s="54"/>
      <c r="T13" s="54"/>
      <c r="U13" s="55"/>
      <c r="V13" s="8"/>
      <c r="W13" s="4"/>
      <c r="X13" s="4"/>
      <c r="Y13" s="4"/>
      <c r="Z13" s="4"/>
    </row>
    <row r="14" spans="1:26" ht="3" customHeight="1">
      <c r="A14" s="5"/>
      <c r="B14" s="9"/>
      <c r="C14" s="10"/>
      <c r="D14" s="10"/>
      <c r="E14" s="10"/>
      <c r="F14" s="10"/>
      <c r="G14" s="10"/>
      <c r="H14" s="10"/>
      <c r="I14" s="10"/>
      <c r="J14" s="10"/>
      <c r="K14" s="10"/>
      <c r="L14" s="10"/>
      <c r="M14" s="10"/>
      <c r="N14" s="10"/>
      <c r="O14" s="10"/>
      <c r="P14" s="10"/>
      <c r="Q14" s="10"/>
      <c r="R14" s="10"/>
      <c r="S14" s="10"/>
      <c r="T14" s="10"/>
      <c r="U14" s="12"/>
      <c r="V14" s="8"/>
      <c r="W14" s="4"/>
      <c r="X14" s="4"/>
      <c r="Y14" s="4"/>
      <c r="Z14" s="4"/>
    </row>
    <row r="15" spans="1:26" ht="22.5" customHeight="1">
      <c r="A15" s="5"/>
      <c r="B15" s="56" t="s">
        <v>16</v>
      </c>
      <c r="C15" s="54"/>
      <c r="D15" s="55"/>
      <c r="E15" s="57" t="s">
        <v>60</v>
      </c>
      <c r="F15" s="58"/>
      <c r="G15" s="58"/>
      <c r="H15" s="58"/>
      <c r="I15" s="52"/>
      <c r="J15" s="56" t="s">
        <v>9</v>
      </c>
      <c r="K15" s="64"/>
      <c r="L15" s="62" t="s">
        <v>61</v>
      </c>
      <c r="M15" s="58"/>
      <c r="N15" s="58"/>
      <c r="O15" s="52"/>
      <c r="P15" s="7" t="s">
        <v>10</v>
      </c>
      <c r="Q15" s="62" t="s">
        <v>62</v>
      </c>
      <c r="R15" s="58"/>
      <c r="S15" s="58"/>
      <c r="T15" s="58"/>
      <c r="U15" s="52"/>
      <c r="V15" s="8"/>
      <c r="W15" s="4"/>
      <c r="X15" s="4"/>
      <c r="Y15" s="4"/>
      <c r="Z15" s="4"/>
    </row>
    <row r="16" spans="1:26" ht="3" customHeight="1">
      <c r="A16" s="5"/>
      <c r="B16" s="9"/>
      <c r="C16" s="10"/>
      <c r="D16" s="10"/>
      <c r="E16" s="10"/>
      <c r="F16" s="10"/>
      <c r="G16" s="10"/>
      <c r="H16" s="10"/>
      <c r="I16" s="10"/>
      <c r="J16" s="10"/>
      <c r="K16" s="10"/>
      <c r="L16" s="10"/>
      <c r="M16" s="10"/>
      <c r="N16" s="10"/>
      <c r="O16" s="10"/>
      <c r="P16" s="10"/>
      <c r="Q16" s="10"/>
      <c r="R16" s="10"/>
      <c r="S16" s="10"/>
      <c r="T16" s="10"/>
      <c r="U16" s="12"/>
      <c r="V16" s="8"/>
      <c r="W16" s="4"/>
      <c r="X16" s="4"/>
      <c r="Y16" s="4"/>
      <c r="Z16" s="4"/>
    </row>
    <row r="17" spans="1:26" ht="22.5" customHeight="1">
      <c r="A17" s="5"/>
      <c r="B17" s="61" t="s">
        <v>17</v>
      </c>
      <c r="C17" s="54"/>
      <c r="D17" s="55"/>
      <c r="E17" s="62" t="s">
        <v>12</v>
      </c>
      <c r="F17" s="58"/>
      <c r="G17" s="52"/>
      <c r="H17" s="7" t="s">
        <v>1</v>
      </c>
      <c r="I17" s="62" t="s">
        <v>73</v>
      </c>
      <c r="J17" s="58"/>
      <c r="K17" s="58"/>
      <c r="L17" s="58"/>
      <c r="M17" s="58"/>
      <c r="N17" s="52"/>
      <c r="O17" s="7" t="s">
        <v>13</v>
      </c>
      <c r="P17" s="63" t="s">
        <v>82</v>
      </c>
      <c r="Q17" s="52"/>
      <c r="R17" s="7" t="s">
        <v>3</v>
      </c>
      <c r="S17" s="51" t="s">
        <v>63</v>
      </c>
      <c r="T17" s="52"/>
      <c r="U17" s="47" t="s">
        <v>75</v>
      </c>
      <c r="V17" s="8"/>
      <c r="W17" s="4"/>
      <c r="X17" s="4"/>
      <c r="Y17" s="4"/>
      <c r="Z17" s="4"/>
    </row>
    <row r="18" spans="1:26" ht="3" customHeight="1">
      <c r="A18" s="5"/>
      <c r="B18" s="9"/>
      <c r="C18" s="10"/>
      <c r="D18" s="10"/>
      <c r="E18" s="10"/>
      <c r="F18" s="10"/>
      <c r="G18" s="10"/>
      <c r="H18" s="10"/>
      <c r="I18" s="10"/>
      <c r="J18" s="10"/>
      <c r="K18" s="10"/>
      <c r="L18" s="10"/>
      <c r="M18" s="10"/>
      <c r="N18" s="10"/>
      <c r="O18" s="10"/>
      <c r="P18" s="10"/>
      <c r="Q18" s="10"/>
      <c r="R18" s="10"/>
      <c r="S18" s="10"/>
      <c r="T18" s="10"/>
      <c r="U18" s="12"/>
      <c r="V18" s="8"/>
      <c r="W18" s="4"/>
      <c r="X18" s="4"/>
      <c r="Y18" s="4"/>
      <c r="Z18" s="4"/>
    </row>
    <row r="19" spans="1:26" ht="22.5" customHeight="1">
      <c r="A19" s="5"/>
      <c r="B19" s="56" t="s">
        <v>18</v>
      </c>
      <c r="C19" s="54"/>
      <c r="D19" s="55"/>
      <c r="E19" s="57" t="s">
        <v>83</v>
      </c>
      <c r="F19" s="58"/>
      <c r="G19" s="58"/>
      <c r="H19" s="58"/>
      <c r="I19" s="58"/>
      <c r="J19" s="52"/>
      <c r="K19" s="56" t="s">
        <v>15</v>
      </c>
      <c r="L19" s="54"/>
      <c r="M19" s="64"/>
      <c r="N19" s="65" t="s">
        <v>67</v>
      </c>
      <c r="O19" s="58"/>
      <c r="P19" s="52"/>
      <c r="Q19" s="66" t="s">
        <v>7</v>
      </c>
      <c r="R19" s="67"/>
      <c r="S19" s="67"/>
      <c r="T19" s="67"/>
      <c r="U19" s="68"/>
      <c r="V19" s="8"/>
      <c r="W19" s="4"/>
      <c r="X19" s="4"/>
      <c r="Y19" s="4"/>
      <c r="Z19" s="4"/>
    </row>
    <row r="20" spans="1:26" ht="3" customHeight="1">
      <c r="A20" s="5"/>
      <c r="B20" s="9"/>
      <c r="C20" s="10"/>
      <c r="D20" s="10"/>
      <c r="E20" s="10"/>
      <c r="F20" s="10"/>
      <c r="G20" s="10"/>
      <c r="H20" s="10"/>
      <c r="I20" s="10"/>
      <c r="J20" s="10"/>
      <c r="K20" s="10"/>
      <c r="L20" s="10"/>
      <c r="M20" s="10"/>
      <c r="N20" s="10"/>
      <c r="O20" s="10"/>
      <c r="P20" s="10"/>
      <c r="Q20" s="10"/>
      <c r="R20" s="10"/>
      <c r="S20" s="10"/>
      <c r="T20" s="10"/>
      <c r="U20" s="12"/>
      <c r="V20" s="8"/>
      <c r="W20" s="4"/>
      <c r="X20" s="4"/>
      <c r="Y20" s="4"/>
      <c r="Z20" s="4"/>
    </row>
    <row r="21" spans="1:26" ht="22.5" customHeight="1">
      <c r="A21" s="5"/>
      <c r="B21" s="56" t="s">
        <v>19</v>
      </c>
      <c r="C21" s="54"/>
      <c r="D21" s="55"/>
      <c r="E21" s="7" t="s">
        <v>20</v>
      </c>
      <c r="F21" s="49" t="s">
        <v>69</v>
      </c>
      <c r="G21" s="7" t="s">
        <v>21</v>
      </c>
      <c r="H21" s="49" t="s">
        <v>71</v>
      </c>
      <c r="I21" s="59" t="s">
        <v>22</v>
      </c>
      <c r="J21" s="54"/>
      <c r="K21" s="55"/>
      <c r="L21" s="49" t="s">
        <v>72</v>
      </c>
      <c r="M21" s="7" t="s">
        <v>23</v>
      </c>
      <c r="N21" s="49" t="s">
        <v>72</v>
      </c>
      <c r="O21" s="7" t="s">
        <v>24</v>
      </c>
      <c r="P21" s="49" t="s">
        <v>72</v>
      </c>
      <c r="Q21" s="59" t="s">
        <v>25</v>
      </c>
      <c r="R21" s="54"/>
      <c r="S21" s="55"/>
      <c r="T21" s="70" t="s">
        <v>70</v>
      </c>
      <c r="U21" s="71"/>
      <c r="V21" s="8"/>
      <c r="W21" s="4"/>
      <c r="X21" s="4"/>
      <c r="Y21" s="4"/>
      <c r="Z21" s="4"/>
    </row>
    <row r="22" spans="1:26" ht="7.5" customHeight="1">
      <c r="A22" s="14"/>
      <c r="B22" s="15"/>
      <c r="C22" s="15"/>
      <c r="D22" s="15"/>
      <c r="E22" s="15"/>
      <c r="F22" s="15"/>
      <c r="G22" s="15"/>
      <c r="H22" s="15"/>
      <c r="I22" s="15"/>
      <c r="J22" s="15"/>
      <c r="K22" s="15"/>
      <c r="L22" s="15"/>
      <c r="M22" s="15"/>
      <c r="N22" s="50"/>
      <c r="O22" s="15"/>
      <c r="P22" s="15"/>
      <c r="Q22" s="15"/>
      <c r="R22" s="15"/>
      <c r="S22" s="15"/>
      <c r="T22" s="15"/>
      <c r="U22" s="15"/>
      <c r="V22" s="16"/>
      <c r="W22" s="4"/>
      <c r="X22" s="4"/>
      <c r="Y22" s="4"/>
      <c r="Z22" s="4"/>
    </row>
    <row r="23" spans="1:26" ht="20.25" hidden="1"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20.25" hidden="1"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20.25" hidden="1"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20.25" hidden="1"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20.25" hidden="1"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20.25" hidden="1"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20.25" hidden="1"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20.25" hidden="1"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20.25" hidden="1"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20.25" hidden="1"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20.25" hidden="1"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20.25" hidden="1"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20.25" hidden="1"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20.25" hidden="1"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20.25" hidden="1"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20.25" hidden="1"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20.25" hidden="1"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20.25" hidden="1"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20.25" hidden="1"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20.25" hidden="1"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20.25" hidden="1"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20.25" hidden="1"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20.25" hidden="1"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20.25" hidden="1"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20.25" hidden="1"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20.25" hidden="1"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20.25" hidden="1"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20.25" hidden="1"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20.25" hidden="1"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20.25" hidden="1"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20.25" hidden="1"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20.25" hidden="1"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20.25" hidden="1"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20.25" hidden="1"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20.25" hidden="1" customHeight="1">
      <c r="A57" s="4"/>
      <c r="B57" s="4"/>
      <c r="C57" s="4">
        <v>1</v>
      </c>
      <c r="D57" s="4" t="s">
        <v>26</v>
      </c>
      <c r="E57" s="4"/>
      <c r="F57" s="4"/>
      <c r="G57" s="4">
        <v>1</v>
      </c>
      <c r="H57" s="4"/>
      <c r="I57" s="4" t="s">
        <v>74</v>
      </c>
      <c r="J57" s="4">
        <v>1</v>
      </c>
      <c r="K57" s="4"/>
      <c r="L57" s="4"/>
      <c r="M57" s="4"/>
      <c r="N57" s="4"/>
      <c r="O57" s="4"/>
      <c r="P57" s="4"/>
      <c r="Q57" s="4"/>
      <c r="R57" s="4"/>
      <c r="S57" s="4"/>
      <c r="T57" s="4"/>
      <c r="U57" s="4"/>
      <c r="V57" s="4"/>
      <c r="W57" s="4"/>
      <c r="X57" s="4"/>
      <c r="Y57" s="4"/>
      <c r="Z57" s="4"/>
    </row>
    <row r="58" spans="1:26" ht="20.25" hidden="1" customHeight="1">
      <c r="A58" s="4"/>
      <c r="B58" s="4"/>
      <c r="C58" s="4">
        <v>2</v>
      </c>
      <c r="D58" s="4" t="s">
        <v>12</v>
      </c>
      <c r="E58" s="4"/>
      <c r="F58" s="4"/>
      <c r="G58" s="4">
        <v>2</v>
      </c>
      <c r="H58" s="4"/>
      <c r="I58" s="4" t="s">
        <v>75</v>
      </c>
      <c r="J58" s="4">
        <v>2</v>
      </c>
      <c r="K58" s="4"/>
      <c r="L58" s="4"/>
      <c r="M58" s="4"/>
      <c r="N58" s="4"/>
      <c r="O58" s="4"/>
      <c r="P58" s="4"/>
      <c r="Q58" s="4"/>
      <c r="R58" s="4"/>
      <c r="S58" s="4"/>
      <c r="T58" s="4"/>
      <c r="U58" s="4"/>
      <c r="V58" s="4"/>
      <c r="W58" s="4"/>
      <c r="X58" s="4"/>
      <c r="Y58" s="4"/>
      <c r="Z58" s="4"/>
    </row>
    <row r="59" spans="1:26" ht="20.25" hidden="1" customHeight="1">
      <c r="A59" s="4"/>
      <c r="B59" s="4"/>
      <c r="C59" s="4">
        <v>3</v>
      </c>
      <c r="D59" s="4" t="s">
        <v>27</v>
      </c>
      <c r="E59" s="4"/>
      <c r="F59" s="4"/>
      <c r="G59" s="4">
        <v>3</v>
      </c>
      <c r="H59" s="4"/>
      <c r="I59" s="4"/>
      <c r="J59" s="4"/>
      <c r="K59" s="4"/>
      <c r="L59" s="4"/>
      <c r="M59" s="4"/>
      <c r="N59" s="4"/>
      <c r="O59" s="4"/>
      <c r="P59" s="4"/>
      <c r="Q59" s="4"/>
      <c r="R59" s="4"/>
      <c r="S59" s="4"/>
      <c r="T59" s="4"/>
      <c r="U59" s="4"/>
      <c r="V59" s="4"/>
      <c r="W59" s="4"/>
      <c r="X59" s="4"/>
      <c r="Y59" s="4"/>
      <c r="Z59" s="4"/>
    </row>
    <row r="60" spans="1:26" ht="20.25" hidden="1" customHeight="1">
      <c r="A60" s="4"/>
      <c r="B60" s="4"/>
      <c r="C60" s="4">
        <v>4</v>
      </c>
      <c r="D60" s="4" t="s">
        <v>28</v>
      </c>
      <c r="E60" s="4"/>
      <c r="F60" s="4"/>
      <c r="G60" s="4">
        <v>4</v>
      </c>
      <c r="H60" s="4"/>
      <c r="I60" s="4"/>
      <c r="J60" s="4"/>
      <c r="K60" s="4"/>
      <c r="L60" s="4"/>
      <c r="M60" s="4"/>
      <c r="N60" s="4"/>
      <c r="O60" s="4"/>
      <c r="P60" s="4"/>
      <c r="Q60" s="4"/>
      <c r="R60" s="4"/>
      <c r="S60" s="4"/>
      <c r="T60" s="4"/>
      <c r="U60" s="4"/>
      <c r="V60" s="4"/>
      <c r="W60" s="4"/>
      <c r="X60" s="4"/>
      <c r="Y60" s="4"/>
      <c r="Z60" s="4"/>
    </row>
    <row r="61" spans="1:26" ht="20.25" hidden="1" customHeight="1">
      <c r="A61" s="4"/>
      <c r="B61" s="4"/>
      <c r="C61" s="4">
        <v>5</v>
      </c>
      <c r="D61" s="4" t="s">
        <v>29</v>
      </c>
      <c r="E61" s="4"/>
      <c r="F61" s="4"/>
      <c r="G61" s="4">
        <v>5</v>
      </c>
      <c r="H61" s="4"/>
      <c r="I61" s="4"/>
      <c r="J61" s="4"/>
      <c r="K61" s="4"/>
      <c r="L61" s="4"/>
      <c r="M61" s="4"/>
      <c r="N61" s="4"/>
      <c r="O61" s="4"/>
      <c r="P61" s="4"/>
      <c r="Q61" s="4"/>
      <c r="R61" s="4"/>
      <c r="S61" s="4"/>
      <c r="T61" s="4"/>
      <c r="U61" s="4"/>
      <c r="V61" s="4"/>
      <c r="W61" s="4"/>
      <c r="X61" s="4"/>
      <c r="Y61" s="4"/>
      <c r="Z61" s="4"/>
    </row>
    <row r="62" spans="1:26" ht="20.25" hidden="1" customHeight="1">
      <c r="A62" s="4"/>
      <c r="B62" s="4"/>
      <c r="C62" s="4">
        <v>6</v>
      </c>
      <c r="D62" s="4"/>
      <c r="E62" s="4"/>
      <c r="F62" s="4"/>
      <c r="G62" s="4">
        <v>6</v>
      </c>
      <c r="H62" s="4"/>
      <c r="I62" s="4"/>
      <c r="J62" s="4"/>
      <c r="K62" s="4"/>
      <c r="L62" s="4"/>
      <c r="M62" s="4"/>
      <c r="N62" s="4"/>
      <c r="O62" s="4"/>
      <c r="P62" s="4"/>
      <c r="Q62" s="4"/>
      <c r="R62" s="4"/>
      <c r="S62" s="4"/>
      <c r="T62" s="4"/>
      <c r="U62" s="4"/>
      <c r="V62" s="4"/>
      <c r="W62" s="4"/>
      <c r="X62" s="4"/>
      <c r="Y62" s="4"/>
      <c r="Z62" s="4"/>
    </row>
    <row r="63" spans="1:26" ht="20.25" hidden="1"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20.25" hidden="1"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20.25" hidden="1" customHeight="1">
      <c r="A65" s="4"/>
      <c r="B65" s="4"/>
      <c r="C65" s="4"/>
      <c r="D65" s="4" t="str">
        <f>E2</f>
        <v>District Educational Officer</v>
      </c>
      <c r="E65" s="4"/>
      <c r="F65" s="4"/>
      <c r="G65" s="4" t="e">
        <f>VLOOKUP(D65,D57:G62,4,0)</f>
        <v>#N/A</v>
      </c>
      <c r="H65" s="4"/>
      <c r="I65" s="4" t="str">
        <f>U10</f>
        <v>AN</v>
      </c>
      <c r="J65" s="4"/>
      <c r="K65" s="4"/>
      <c r="L65" s="4"/>
      <c r="M65" s="4"/>
      <c r="N65" s="4"/>
      <c r="O65" s="4"/>
      <c r="P65" s="4"/>
      <c r="Q65" s="4"/>
      <c r="R65" s="4"/>
      <c r="S65" s="4"/>
      <c r="T65" s="4"/>
      <c r="U65" s="4"/>
      <c r="V65" s="4"/>
      <c r="W65" s="4"/>
      <c r="X65" s="4"/>
      <c r="Y65" s="4"/>
      <c r="Z65" s="4"/>
    </row>
    <row r="66" spans="1:26" ht="20.25" hidden="1" customHeight="1">
      <c r="A66" s="4"/>
      <c r="B66" s="4"/>
      <c r="C66" s="4"/>
      <c r="D66" s="4" t="str">
        <f>E10</f>
        <v>Gazetted Headmaster</v>
      </c>
      <c r="E66" s="4"/>
      <c r="F66" s="4"/>
      <c r="G66" s="4">
        <f>VLOOKUP(D66,D57:G62,4,0)</f>
        <v>2</v>
      </c>
      <c r="H66" s="4"/>
      <c r="I66" s="4" t="str">
        <f>U17</f>
        <v>FN</v>
      </c>
      <c r="J66" s="4"/>
      <c r="K66" s="4"/>
      <c r="L66" s="4"/>
      <c r="M66" s="4"/>
      <c r="N66" s="4"/>
      <c r="O66" s="4"/>
      <c r="P66" s="4"/>
      <c r="Q66" s="4"/>
      <c r="R66" s="4"/>
      <c r="S66" s="4"/>
      <c r="T66" s="4"/>
      <c r="U66" s="4"/>
      <c r="V66" s="4"/>
      <c r="W66" s="4"/>
      <c r="X66" s="4"/>
      <c r="Y66" s="4"/>
      <c r="Z66" s="4"/>
    </row>
    <row r="67" spans="1:26" ht="20.25" hidden="1" customHeight="1">
      <c r="A67" s="4"/>
      <c r="B67" s="4"/>
      <c r="C67" s="4"/>
      <c r="D67" s="4" t="str">
        <f>E17</f>
        <v>Gazetted Headmaster</v>
      </c>
      <c r="E67" s="4"/>
      <c r="F67" s="4"/>
      <c r="G67" s="4">
        <f>VLOOKUP(D67,D57:G62,4,0)</f>
        <v>2</v>
      </c>
      <c r="H67" s="4"/>
      <c r="I67" s="4"/>
      <c r="J67" s="4"/>
      <c r="K67" s="4"/>
      <c r="L67" s="4"/>
      <c r="M67" s="4"/>
      <c r="N67" s="4"/>
      <c r="O67" s="4"/>
      <c r="P67" s="4"/>
      <c r="Q67" s="4"/>
      <c r="R67" s="4"/>
      <c r="S67" s="4"/>
      <c r="T67" s="4"/>
      <c r="U67" s="4"/>
      <c r="V67" s="4"/>
      <c r="W67" s="4"/>
      <c r="X67" s="4"/>
      <c r="Y67" s="4"/>
      <c r="Z67" s="4"/>
    </row>
    <row r="68" spans="1:26" ht="20.25" hidden="1"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20.25" hidden="1"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20.25" hidden="1"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20.25" hidden="1"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20.25" hidden="1"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20.25" hidden="1"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20.25" hidden="1"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20.25" hidden="1"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20.25" hidden="1"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20.25" hidden="1"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20.25" hidden="1"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20.25" hidden="1"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20.25" hidden="1"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20.25" hidden="1"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20.25" hidden="1"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20.25" hidden="1"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20.25" hidden="1"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20.25" hidden="1"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20.25" hidden="1"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20.25" hidden="1"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20.25" hidden="1"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20.25" hidden="1"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20.25" hidden="1"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20.25" hidden="1"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20.25" hidden="1"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20.25" hidden="1"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20.25" hidden="1"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20.25" hidden="1"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20.25" hidden="1"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20.25" hidden="1"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20.25" hidden="1"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20.25" hidden="1"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20.25" hidden="1"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20.25" hidden="1"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20.25" hidden="1"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20.25" hidden="1"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20.25" hidden="1"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20.25" hidden="1"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20.25" hidden="1"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20.25" hidden="1"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20.25" hidden="1"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20.25" hidden="1"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20.25" hidden="1"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20.25" hidden="1"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20.25" hidden="1"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20.25" hidden="1"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20.25" hidden="1"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20.25" hidden="1"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20.25" hidden="1"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20.25" hidden="1"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20.25" hidden="1"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20.25" hidden="1"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20.25" hidden="1"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20.25" hidden="1"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20.25" hidden="1"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20.25" hidden="1"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20.25" hidden="1"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20.25" hidden="1"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20.25" hidden="1"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20.25" hidden="1"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20.25" hidden="1"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20.25" hidden="1"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20.25" hidden="1"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20.25" hidden="1"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20.25" hidden="1"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20.25" hidden="1"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20.25" hidden="1"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20.25" hidden="1"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20.25" hidden="1"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20.25" hidden="1"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20.25" hidden="1"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20.25" hidden="1"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20.25" hidden="1"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20.25" hidden="1"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20.25" hidden="1"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20.25" hidden="1"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20.25" hidden="1"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20.25" hidden="1"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20.25" hidden="1"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20.25" hidden="1"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20.25" hidden="1"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20.25" hidden="1"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20.25" hidden="1"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20.25" hidden="1"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20.25" hidden="1"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20.25" hidden="1"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20.25" hidden="1"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20.25" hidden="1"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20.25" hidden="1"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20.25" hidden="1"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20.25" hidden="1"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20.25" hidden="1"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20.25" hidden="1"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20.25" hidden="1"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20.25" hidden="1"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20.25" hidden="1"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20.25" hidden="1"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20.25" hidden="1"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20.25" hidden="1"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20.25" hidden="1"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20.25" hidden="1"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20.25" hidden="1"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20.25" hidden="1"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20.25" hidden="1"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20.25" hidden="1"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20.25" hidden="1"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20.25" hidden="1"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20.25" hidden="1"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20.25" hidden="1"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20.25" hidden="1"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20.25" hidden="1"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20.25" hidden="1"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20.25" hidden="1"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20.25" hidden="1"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20.25" hidden="1"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20.25" hidden="1"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20.25" hidden="1"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20.25" hidden="1"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20.25" hidden="1"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20.25" hidden="1"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20.25" hidden="1"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20.25" hidden="1"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20.25" hidden="1"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20.25" hidden="1"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20.25" hidden="1"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20.25" hidden="1"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20.25" hidden="1"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20.25" hidden="1"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20.25" hidden="1"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20.25" hidden="1"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20.25" hidden="1"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20.25" hidden="1"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20.25" hidden="1"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20.25" hidden="1"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20.25" hidden="1"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20.25" hidden="1"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20.25" hidden="1"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20.25" hidden="1"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20.25" hidden="1"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20.25" hidden="1"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20.25" hidden="1"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20.25" hidden="1"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20.25" hidden="1"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20.25" hidden="1"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20.2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20.2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20.2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20.2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20.2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20.2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20.2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20.2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20.2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20.2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20.2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20.2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20.2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20.2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20.2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20.2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20.2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20.2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20.2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20.2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20.2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20.2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20.2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20.2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20.2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20.2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20.2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20.2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20.2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20.2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20.2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20.2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20.2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20.2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20.2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20.2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20.2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20.2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20.2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20.2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20.2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20.2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20.2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20.2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20.2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20.2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20.2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20.2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20.2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20.2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20.2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20.2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20.2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20.2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20.2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20.2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20.2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20.2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20.2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20.2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20.2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20.2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20.2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20.2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20.2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20.2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20.2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20.2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20.2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20.2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20.2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20.2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20.2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20.2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20.2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20.2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20.2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20.2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20.2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20.2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20.2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20.2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20.2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20.2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20.2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20.2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20.2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20.2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20.2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20.2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20.2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20.2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20.2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20.2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20.2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20.2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20.2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20.2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20.2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20.2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20.2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20.2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20.2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20.2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20.2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20.2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20.2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20.2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20.2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20.2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20.2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20.2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20.2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20.2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20.2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20.2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20.2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20.2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20.2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20.2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20.2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20.2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20.2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20.2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20.2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20.2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20.2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20.2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20.2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20.2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20.2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20.2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20.2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20.2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20.2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20.2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20.2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20.2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20.2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20.2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20.2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20.2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20.2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20.2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20.2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20.2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20.2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20.2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20.2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20.2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20.2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20.2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20.2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20.2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20.2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20.2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20.2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20.2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20.2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20.2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20.2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20.2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20.2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20.2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20.2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20.2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20.2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20.2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20.2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20.2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20.2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20.2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20.2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20.2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20.2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20.2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20.2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20.2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20.2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20.2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20.2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20.2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20.2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20.2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20.2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20.2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20.2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20.2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20.2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20.2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20.2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20.2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20.2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20.2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20.2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20.2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20.2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20.2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20.2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20.2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20.2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20.2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20.2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20.2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20.2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20.2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20.2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20.2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20.2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20.2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20.2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20.2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20.2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20.2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20.2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20.2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20.2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20.2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20.2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20.2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20.2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20.2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20.2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20.2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20.2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20.2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20.2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20.2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20.2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20.2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20.2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20.2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20.2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20.2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20.2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20.2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20.2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20.2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20.2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20.2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20.2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20.2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20.2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20.2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20.2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20.2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20.2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20.2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20.2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20.2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20.2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20.2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20.2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20.2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20.2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20.2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20.2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20.2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20.2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20.2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20.2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20.2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20.2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20.2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20.2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20.2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20.2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20.2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20.2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20.2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20.2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20.2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20.2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20.2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20.2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20.2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20.2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20.2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20.2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20.2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20.2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20.2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20.2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20.2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20.2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20.2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20.2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20.2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20.2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20.2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20.2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20.2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20.2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20.2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20.2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20.2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20.2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20.2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20.2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20.2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20.2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20.2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20.2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20.2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20.2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20.2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20.2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20.2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20.2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20.2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20.2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20.2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20.2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20.2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20.2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20.2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20.2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20.2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20.2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20.2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20.2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20.2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20.2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20.2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20.2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20.2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20.2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20.2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20.2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20.2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20.2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20.2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20.2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20.2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20.2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20.2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20.2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20.2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20.2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20.2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20.2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20.2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20.2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20.2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20.2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20.2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20.2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20.2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20.2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20.2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20.2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20.2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20.2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20.2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20.2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20.2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20.2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20.2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20.2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20.2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20.2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20.2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20.2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20.2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20.2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20.2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20.2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20.2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20.2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20.2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20.2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20.2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20.2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20.2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20.2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20.2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20.2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20.2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20.2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20.2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20.2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20.2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20.2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20.2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20.2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20.2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20.2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20.2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20.2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20.2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20.2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20.2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20.2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20.2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20.2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20.2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20.2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20.2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20.2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20.2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20.2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20.2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20.2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20.2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20.2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20.2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20.2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20.2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20.2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20.2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20.2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20.2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20.2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20.2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20.2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20.2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20.2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20.2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20.2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20.2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20.2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20.2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20.2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20.2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20.2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20.2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20.2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20.2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20.2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20.2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20.2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20.2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20.2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20.2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20.2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20.2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20.2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20.2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20.2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20.2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20.2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20.2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20.2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20.2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20.2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20.2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20.2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20.2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20.2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20.2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20.2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20.2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20.2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20.2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20.2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20.2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20.2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20.2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20.2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20.2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20.2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20.2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20.2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20.2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20.2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20.2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20.2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20.2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20.2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20.2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20.2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20.2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20.2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20.2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20.2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20.2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20.2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20.2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20.2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20.2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20.2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20.2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20.2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20.2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20.2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20.2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20.2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20.2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20.2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20.2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20.2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20.2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20.2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20.2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20.2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20.2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20.2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20.2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20.2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20.2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20.2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20.2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20.2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20.2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20.2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20.2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20.2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20.2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20.2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20.2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20.2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20.2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20.2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20.2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20.2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20.2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20.2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20.2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20.2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20.2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20.2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20.2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20.2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20.2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20.2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20.2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20.2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20.2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20.2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20.2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20.2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20.2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20.2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20.2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20.2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20.2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20.2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20.2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20.2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20.2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20.2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20.2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20.2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20.2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20.2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20.2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20.2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20.2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20.2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20.2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20.2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20.2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20.2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20.2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20.2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20.2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20.2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20.2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20.2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20.2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20.2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20.2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20.2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20.2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20.2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20.2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20.2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20.2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20.2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20.2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20.2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20.2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20.2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20.2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20.2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20.2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20.2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20.2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20.2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20.2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20.2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20.2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20.2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20.2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20.2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20.2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20.2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20.2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20.2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20.2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20.2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20.2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20.2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20.2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20.2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20.2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20.2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20.2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20.2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20.2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20.2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20.2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20.2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20.2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20.2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20.2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20.2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20.2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20.2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20.2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20.2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20.2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20.2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20.2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20.2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20.2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20.2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20.2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20.2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20.2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20.2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20.2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20.2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20.2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20.2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20.2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20.2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20.2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20.2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20.2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20.2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20.2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20.2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20.2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20.2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20.2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20.2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20.2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20.2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20.2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20.2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20.2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20.2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20.2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20.2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20.2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20.2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20.2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20.2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20.2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20.2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20.2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20.2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20.2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20.2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20.2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20.2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20.2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20.2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20.2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20.2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20.2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20.2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20.2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20.2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20.2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20.2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20.2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20.2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20.2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20.2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20.2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20.2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20.2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20.2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20.2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20.2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20.2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20.2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20.2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20.2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20.2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20.2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20.2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20.2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20.2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20.2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20.2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20.2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20.2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20.2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20.2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20.2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20.2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20.2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20.2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20.2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20.2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20.2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20.2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20.2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20.2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20.2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20.2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20.2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20.2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20.2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20.2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20.2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20.2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20.2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20.2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20.2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20.2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20.2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20.2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20.2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20.2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20.2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20.2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20.2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20.2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20.2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20.2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20.2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20.2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20.2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20.2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20.2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20.2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20.2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20.2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20.2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20.2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20.2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20.2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20.2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20.2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20.2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20.2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20.2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20.2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20.2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20.2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20.2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20.2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20.2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20.2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20.2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20.2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20.2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20.2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20.2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20.2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20.2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20.2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20.2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20.2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20.2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20.2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20.2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20.2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20.2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20.2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20.2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20.2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20.2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20.2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20.2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20.2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20.2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20.2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20.2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20.2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20.2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20.2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20.2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20.2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20.2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20.2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20.2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20.2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20.2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20.2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20.2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20.2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20.2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20.2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20.2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sheetProtection password="CEE5" sheet="1" objects="1" scenarios="1"/>
  <mergeCells count="47">
    <mergeCell ref="Q21:S21"/>
    <mergeCell ref="T21:U21"/>
    <mergeCell ref="B19:D19"/>
    <mergeCell ref="E19:J19"/>
    <mergeCell ref="K19:M19"/>
    <mergeCell ref="N19:P19"/>
    <mergeCell ref="Q19:U19"/>
    <mergeCell ref="B21:D21"/>
    <mergeCell ref="I21:K21"/>
    <mergeCell ref="B17:D17"/>
    <mergeCell ref="E17:G17"/>
    <mergeCell ref="I17:N17"/>
    <mergeCell ref="P17:Q17"/>
    <mergeCell ref="S17:T17"/>
    <mergeCell ref="L15:O15"/>
    <mergeCell ref="Q15:U15"/>
    <mergeCell ref="B12:D12"/>
    <mergeCell ref="E12:J12"/>
    <mergeCell ref="K12:M12"/>
    <mergeCell ref="N12:P12"/>
    <mergeCell ref="Q12:U12"/>
    <mergeCell ref="B13:U13"/>
    <mergeCell ref="B15:D15"/>
    <mergeCell ref="E15:I15"/>
    <mergeCell ref="J15:K15"/>
    <mergeCell ref="B10:D10"/>
    <mergeCell ref="E10:G10"/>
    <mergeCell ref="I10:N10"/>
    <mergeCell ref="P10:Q10"/>
    <mergeCell ref="S10:T10"/>
    <mergeCell ref="B8:D8"/>
    <mergeCell ref="E8:I8"/>
    <mergeCell ref="Q8:U8"/>
    <mergeCell ref="J8:K8"/>
    <mergeCell ref="L8:O8"/>
    <mergeCell ref="T2:U2"/>
    <mergeCell ref="B4:U4"/>
    <mergeCell ref="B6:D6"/>
    <mergeCell ref="E6:J6"/>
    <mergeCell ref="K6:L6"/>
    <mergeCell ref="M6:P6"/>
    <mergeCell ref="Q6:U6"/>
    <mergeCell ref="B2:D2"/>
    <mergeCell ref="E2:H2"/>
    <mergeCell ref="J2:M2"/>
    <mergeCell ref="N2:O2"/>
    <mergeCell ref="P2:R2"/>
  </mergeCells>
  <dataValidations count="2">
    <dataValidation type="list" allowBlank="1" showErrorMessage="1" sqref="E10 E17">
      <formula1>$D$57:$D$61</formula1>
    </dataValidation>
    <dataValidation type="list" allowBlank="1" showErrorMessage="1" sqref="U10 U17">
      <formula1>$I$57:$I$58</formula1>
    </dataValidation>
  </dataValidations>
  <hyperlinks>
    <hyperlink ref="Q6" r:id="rId1"/>
    <hyperlink ref="Q12" r:id="rId2"/>
    <hyperlink ref="Q19" r:id="rId3"/>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dimension ref="A1:N1000"/>
  <sheetViews>
    <sheetView showGridLines="0" topLeftCell="A4" workbookViewId="0">
      <selection activeCell="C15" sqref="C15"/>
    </sheetView>
  </sheetViews>
  <sheetFormatPr defaultColWidth="14.42578125" defaultRowHeight="15" customHeight="1"/>
  <cols>
    <col min="1" max="1" width="5.5703125" customWidth="1"/>
    <col min="2" max="2" width="5.28515625" customWidth="1"/>
    <col min="3" max="3" width="44.5703125" customWidth="1"/>
    <col min="4" max="4" width="20.28515625" customWidth="1"/>
    <col min="5" max="5" width="15.140625" customWidth="1"/>
    <col min="6" max="6" width="1.140625" customWidth="1"/>
    <col min="7" max="14" width="8.7109375" hidden="1" customWidth="1"/>
    <col min="15" max="26" width="8.7109375" customWidth="1"/>
  </cols>
  <sheetData>
    <row r="1" spans="1:5" ht="18.75">
      <c r="A1" s="17"/>
      <c r="B1" s="17"/>
      <c r="C1" s="17"/>
      <c r="D1" s="18" t="str">
        <f>CONCATENATE("Date: ",Data!S10)</f>
        <v>Date: 08/05/2025</v>
      </c>
      <c r="E1" s="18"/>
    </row>
    <row r="2" spans="1:5" ht="3" customHeight="1">
      <c r="A2" s="19"/>
      <c r="B2" s="19"/>
      <c r="C2" s="19"/>
      <c r="D2" s="19"/>
      <c r="E2" s="19"/>
    </row>
    <row r="3" spans="1:5" ht="18.75" customHeight="1">
      <c r="A3" s="20" t="s">
        <v>30</v>
      </c>
      <c r="B3" s="21"/>
      <c r="C3" s="21"/>
      <c r="D3" s="20" t="s">
        <v>31</v>
      </c>
      <c r="E3" s="21"/>
    </row>
    <row r="4" spans="1:5" ht="18.75" customHeight="1">
      <c r="A4" s="21" t="str">
        <f>CONCATENATE(Data!E6,",")</f>
        <v>Sri Krishnamsetti Venkata  Nagaraju,</v>
      </c>
      <c r="B4" s="21"/>
      <c r="C4" s="21"/>
      <c r="D4" s="21" t="str">
        <f>CONCATENATE(Data!E10,",")</f>
        <v>Gazetted Headmaster,</v>
      </c>
      <c r="E4" s="21"/>
    </row>
    <row r="5" spans="1:5" ht="18.75" customHeight="1">
      <c r="A5" s="22" t="str">
        <f>Data!M6</f>
        <v>School Assistant (Phy Ed)</v>
      </c>
      <c r="B5" s="21"/>
      <c r="C5" s="21"/>
      <c r="D5" s="21" t="str">
        <f>CONCATENATE(Data!I10,",")</f>
        <v>ZPHS CHIRUMAMILLA,</v>
      </c>
      <c r="E5" s="21"/>
    </row>
    <row r="6" spans="1:5" ht="18.75" customHeight="1">
      <c r="A6" s="21" t="str">
        <f>CONCATENATE(Data!E8,",")</f>
        <v>ZPHS CHIRUMAMILLA,</v>
      </c>
      <c r="B6" s="21"/>
      <c r="C6" s="21"/>
      <c r="D6" s="21" t="str">
        <f>CONCATENATE("Dist. ",Data!Q15,".")</f>
        <v>Dist. PALNADU.</v>
      </c>
      <c r="E6" s="21"/>
    </row>
    <row r="7" spans="1:5" ht="18.75" customHeight="1">
      <c r="A7" s="21" t="str">
        <f>CONCATENATE(Data!L8,".")</f>
        <v>NADENDLA.</v>
      </c>
      <c r="B7" s="21"/>
      <c r="C7" s="21"/>
      <c r="D7" s="21"/>
      <c r="E7" s="21"/>
    </row>
    <row r="8" spans="1:5" ht="11.25" customHeight="1">
      <c r="A8" s="21"/>
      <c r="B8" s="21"/>
      <c r="C8" s="21"/>
      <c r="D8" s="21"/>
      <c r="E8" s="21"/>
    </row>
    <row r="9" spans="1:5" ht="18.75" customHeight="1">
      <c r="A9" s="21" t="s">
        <v>32</v>
      </c>
      <c r="B9" s="21"/>
      <c r="C9" s="21"/>
      <c r="D9" s="21"/>
      <c r="E9" s="21"/>
    </row>
    <row r="10" spans="1:5" ht="10.5" customHeight="1">
      <c r="A10" s="21"/>
      <c r="B10" s="21"/>
      <c r="C10" s="21"/>
      <c r="D10" s="21"/>
      <c r="E10" s="21"/>
    </row>
    <row r="11" spans="1:5" ht="15.75" customHeight="1">
      <c r="A11" s="21"/>
      <c r="B11" s="23" t="s">
        <v>33</v>
      </c>
      <c r="C11" s="76" t="str">
        <f>CONCATENATE("School Education - ",Data!E6,", ",Data!M6,", ",Data!E8,", mandal ",Data!L8," - Transfers - Relieving Permision Requested - Regarding")</f>
        <v>School Education - Sri Krishnamsetti Venkata  Nagaraju, School Assistant (Phy Ed), ZPHS CHIRUMAMILLA, mandal NADENDLA - Transfers - Relieving Permision Requested - Regarding</v>
      </c>
      <c r="D11" s="73"/>
      <c r="E11" s="73"/>
    </row>
    <row r="12" spans="1:5" ht="15.75" customHeight="1">
      <c r="A12" s="21"/>
      <c r="B12" s="21"/>
      <c r="C12" s="73"/>
      <c r="D12" s="73"/>
      <c r="E12" s="73"/>
    </row>
    <row r="13" spans="1:5" ht="15.75" customHeight="1">
      <c r="A13" s="21"/>
      <c r="B13" s="21"/>
      <c r="C13" s="73"/>
      <c r="D13" s="73"/>
      <c r="E13" s="73"/>
    </row>
    <row r="14" spans="1:5" ht="6.75" customHeight="1">
      <c r="A14" s="21"/>
      <c r="B14" s="21"/>
      <c r="C14" s="21"/>
      <c r="D14" s="21"/>
      <c r="E14" s="21"/>
    </row>
    <row r="15" spans="1:5" ht="18.75" customHeight="1">
      <c r="A15" s="21"/>
      <c r="B15" s="21" t="s">
        <v>34</v>
      </c>
      <c r="C15" s="21" t="s">
        <v>35</v>
      </c>
      <c r="D15" s="21"/>
      <c r="E15" s="21"/>
    </row>
    <row r="16" spans="1:5" ht="18.75" customHeight="1">
      <c r="A16" s="21"/>
      <c r="B16" s="21"/>
      <c r="C16" s="21" t="s">
        <v>36</v>
      </c>
      <c r="D16" s="21"/>
      <c r="E16" s="21"/>
    </row>
    <row r="17" spans="1:14" ht="18.75" customHeight="1">
      <c r="A17" s="21"/>
      <c r="B17" s="21"/>
      <c r="C17" s="21" t="s">
        <v>37</v>
      </c>
      <c r="D17" s="21"/>
      <c r="E17" s="21"/>
    </row>
    <row r="18" spans="1:14" ht="18.75" customHeight="1">
      <c r="A18" s="21"/>
      <c r="B18" s="21"/>
      <c r="C18" s="72" t="str">
        <f>CONCATENATE("4. ",Data!E2,", ",Data!J2," Rc.No. ",Data!P2," Dt. ",Data!T2)</f>
        <v>4. District Educational Officer, Guntur Rc.No. Spl/Transfers /Promotions /2025 Dt. --06-2025</v>
      </c>
      <c r="D18" s="73"/>
      <c r="E18" s="73"/>
    </row>
    <row r="19" spans="1:14" ht="18.75" customHeight="1">
      <c r="A19" s="77" t="s">
        <v>38</v>
      </c>
      <c r="B19" s="73"/>
      <c r="C19" s="73"/>
      <c r="D19" s="73"/>
      <c r="E19" s="73"/>
    </row>
    <row r="20" spans="1:14" ht="18.75" customHeight="1">
      <c r="A20" s="21"/>
      <c r="B20" s="21"/>
      <c r="C20" s="21"/>
      <c r="D20" s="21"/>
      <c r="E20" s="21"/>
    </row>
    <row r="21" spans="1:14" ht="18.75" customHeight="1">
      <c r="A21" s="76" t="str">
        <f>CONCATENATE("          According to the subject cited above that I ",Data!E6,", ",Data!M6,", ",Data!E8," mandal ",Data!L8," has Transferred through web counselling  vide reference 4th cited above.")</f>
        <v xml:space="preserve">          According to the subject cited above that I Sri Krishnamsetti Venkata  Nagaraju, School Assistant (Phy Ed), ZPHS CHIRUMAMILLA mandal NADENDLA has Transferred through web counselling  vide reference 4th cited above.</v>
      </c>
      <c r="B21" s="73"/>
      <c r="C21" s="73"/>
      <c r="D21" s="73"/>
      <c r="E21" s="73"/>
      <c r="H21" s="25"/>
      <c r="I21" s="25"/>
      <c r="J21" s="25"/>
      <c r="K21" s="25"/>
      <c r="L21" s="25"/>
      <c r="M21" s="25"/>
      <c r="N21" s="25"/>
    </row>
    <row r="22" spans="1:14" ht="18.75" customHeight="1">
      <c r="A22" s="73"/>
      <c r="B22" s="73"/>
      <c r="C22" s="73"/>
      <c r="D22" s="73"/>
      <c r="E22" s="73"/>
      <c r="H22" s="25"/>
      <c r="I22" s="25"/>
      <c r="J22" s="25"/>
      <c r="K22" s="25"/>
      <c r="L22" s="25"/>
      <c r="M22" s="25"/>
      <c r="N22" s="25"/>
    </row>
    <row r="23" spans="1:14" ht="18.75" customHeight="1">
      <c r="A23" s="73"/>
      <c r="B23" s="73"/>
      <c r="C23" s="73"/>
      <c r="D23" s="73"/>
      <c r="E23" s="73"/>
      <c r="H23" s="25"/>
      <c r="I23" s="25"/>
      <c r="J23" s="25"/>
      <c r="K23" s="25"/>
      <c r="L23" s="25"/>
      <c r="M23" s="25"/>
      <c r="N23" s="25"/>
    </row>
    <row r="24" spans="1:14" ht="18.75" customHeight="1">
      <c r="A24" s="76" t="str">
        <f>CONCATENATE("          Hence I am requesting you to relieve me to join at Transferred Place ",Data!E15," Mandal ",Data!L15 )</f>
        <v xml:space="preserve">          Hence I am requesting you to relieve me to join at Transferred Place SMK ZPHS PASUMARRU Mandal CHILAKALURIPET</v>
      </c>
      <c r="B24" s="73"/>
      <c r="C24" s="73"/>
      <c r="D24" s="73"/>
      <c r="E24" s="73"/>
      <c r="H24" s="25"/>
      <c r="I24" s="25"/>
      <c r="J24" s="25"/>
      <c r="K24" s="25"/>
      <c r="L24" s="25"/>
      <c r="M24" s="25"/>
      <c r="N24" s="25"/>
    </row>
    <row r="25" spans="1:14" ht="18.75" customHeight="1">
      <c r="A25" s="73"/>
      <c r="B25" s="73"/>
      <c r="C25" s="73"/>
      <c r="D25" s="73"/>
      <c r="E25" s="73"/>
    </row>
    <row r="26" spans="1:14" ht="6.75" customHeight="1">
      <c r="A26" s="24"/>
      <c r="B26" s="24"/>
      <c r="C26" s="24"/>
      <c r="D26" s="24"/>
      <c r="E26" s="24"/>
    </row>
    <row r="27" spans="1:14" ht="18.75" customHeight="1">
      <c r="A27" s="76" t="str">
        <f>CONCATENATE("          I have availed (",Data!F21,")CLs, (",Data!H21,")Spl.CLs, (",Data!N21,")CCLs and (",Data!P21,") balance CCLs is available to use before ",Data!T21,".")</f>
        <v xml:space="preserve">          I have availed (07)CLs, (07+03)Spl.CLs, (…..)CCLs and (…..) balance CCLs is available to use before 05.05.2025.</v>
      </c>
      <c r="B27" s="73"/>
      <c r="C27" s="73"/>
      <c r="D27" s="73"/>
      <c r="E27" s="73"/>
    </row>
    <row r="28" spans="1:14" ht="18.75" customHeight="1">
      <c r="A28" s="73"/>
      <c r="B28" s="73"/>
      <c r="C28" s="73"/>
      <c r="D28" s="73"/>
      <c r="E28" s="73"/>
    </row>
    <row r="29" spans="1:14" ht="18.75" customHeight="1">
      <c r="A29" s="21"/>
      <c r="B29" s="21" t="s">
        <v>39</v>
      </c>
      <c r="C29" s="21"/>
      <c r="D29" s="21"/>
      <c r="E29" s="21"/>
    </row>
    <row r="30" spans="1:14" ht="18.75" customHeight="1">
      <c r="A30" s="21"/>
      <c r="B30" s="21"/>
      <c r="C30" s="21"/>
      <c r="D30" s="21" t="s">
        <v>40</v>
      </c>
      <c r="E30" s="21"/>
    </row>
    <row r="31" spans="1:14" ht="18.75" customHeight="1">
      <c r="A31" s="21"/>
      <c r="B31" s="21"/>
      <c r="C31" s="21"/>
      <c r="D31" s="21"/>
      <c r="E31" s="21"/>
    </row>
    <row r="32" spans="1:14" ht="18.75" customHeight="1">
      <c r="A32" s="21"/>
      <c r="B32" s="21"/>
      <c r="C32" s="21"/>
      <c r="D32" s="21"/>
      <c r="E32" s="21"/>
    </row>
    <row r="33" spans="1:5" ht="18.75" customHeight="1">
      <c r="A33" s="21"/>
      <c r="B33" s="21"/>
      <c r="C33" s="21"/>
      <c r="D33" s="74" t="str">
        <f>Data!E6</f>
        <v>Sri Krishnamsetti Venkata  Nagaraju</v>
      </c>
      <c r="E33" s="73"/>
    </row>
    <row r="34" spans="1:5" ht="18.75" customHeight="1">
      <c r="A34" s="21"/>
      <c r="B34" s="21"/>
      <c r="C34" s="21"/>
      <c r="D34" s="72" t="str">
        <f>Data!M6</f>
        <v>School Assistant (Phy Ed)</v>
      </c>
      <c r="E34" s="73"/>
    </row>
    <row r="35" spans="1:5" ht="18.75" customHeight="1">
      <c r="A35" s="21"/>
      <c r="B35" s="21"/>
      <c r="C35" s="21"/>
      <c r="D35" s="74" t="str">
        <f>Data!E8</f>
        <v>ZPHS CHIRUMAMILLA</v>
      </c>
      <c r="E35" s="73"/>
    </row>
    <row r="36" spans="1:5" ht="18.75" customHeight="1">
      <c r="A36" s="20" t="s">
        <v>41</v>
      </c>
      <c r="B36" s="21"/>
      <c r="C36" s="21"/>
      <c r="D36" s="21"/>
      <c r="E36" s="21"/>
    </row>
    <row r="37" spans="1:5" ht="18.75" customHeight="1">
      <c r="A37" s="21" t="str">
        <f>CONCATENATE(Data!E2," Order copy")</f>
        <v>District Educational Officer Order copy</v>
      </c>
      <c r="B37" s="21"/>
      <c r="C37" s="21"/>
      <c r="D37" s="21"/>
      <c r="E37" s="21"/>
    </row>
    <row r="38" spans="1:5" ht="18.75" customHeight="1">
      <c r="A38" s="21"/>
      <c r="B38" s="21"/>
      <c r="C38" s="21"/>
      <c r="D38" s="21"/>
      <c r="E38" s="21"/>
    </row>
    <row r="39" spans="1:5" ht="18.75" customHeight="1">
      <c r="A39" s="21"/>
      <c r="B39" s="21"/>
      <c r="C39" s="21"/>
      <c r="D39" s="21"/>
      <c r="E39" s="21"/>
    </row>
    <row r="40" spans="1:5" ht="18.75" customHeight="1">
      <c r="A40" s="21"/>
      <c r="B40" s="21"/>
      <c r="C40" s="21"/>
      <c r="D40" s="21"/>
      <c r="E40" s="21"/>
    </row>
    <row r="41" spans="1:5" ht="15.75" customHeight="1">
      <c r="A41" s="26" t="s">
        <v>42</v>
      </c>
      <c r="B41" s="21"/>
      <c r="C41" s="21"/>
      <c r="D41" s="21"/>
      <c r="E41" s="21"/>
    </row>
    <row r="42" spans="1:5" ht="15.75" customHeight="1">
      <c r="A42" s="75" t="s">
        <v>43</v>
      </c>
      <c r="B42" s="73"/>
      <c r="C42" s="73"/>
      <c r="D42" s="73"/>
      <c r="E42" s="73"/>
    </row>
    <row r="43" spans="1:5" ht="15.75" customHeight="1">
      <c r="A43" s="21"/>
      <c r="B43" s="21"/>
      <c r="C43" s="21"/>
      <c r="D43" s="21"/>
      <c r="E43" s="21"/>
    </row>
    <row r="44" spans="1:5" ht="15.75" customHeight="1"/>
    <row r="45" spans="1:5" ht="15.75" customHeight="1"/>
    <row r="46" spans="1:5" ht="15.75" customHeight="1"/>
    <row r="47" spans="1:5" ht="15.75" customHeight="1"/>
    <row r="48" spans="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D34:E34"/>
    <mergeCell ref="D35:E35"/>
    <mergeCell ref="A42:E42"/>
    <mergeCell ref="C11:E13"/>
    <mergeCell ref="C18:E18"/>
    <mergeCell ref="A19:E19"/>
    <mergeCell ref="A21:E23"/>
    <mergeCell ref="A24:E25"/>
    <mergeCell ref="A27:E28"/>
    <mergeCell ref="D33:E33"/>
  </mergeCells>
  <pageMargins left="0.70866141732283472" right="0.51181102362204722" top="0.55118110236220474" bottom="0.55118110236220474" header="0" footer="0"/>
  <pageSetup orientation="portrait"/>
</worksheet>
</file>

<file path=xl/worksheets/sheet3.xml><?xml version="1.0" encoding="utf-8"?>
<worksheet xmlns="http://schemas.openxmlformats.org/spreadsheetml/2006/main" xmlns:r="http://schemas.openxmlformats.org/officeDocument/2006/relationships">
  <dimension ref="A1:F992"/>
  <sheetViews>
    <sheetView showGridLines="0" workbookViewId="0">
      <selection activeCell="A12" sqref="A12:E12"/>
    </sheetView>
  </sheetViews>
  <sheetFormatPr defaultColWidth="14.42578125" defaultRowHeight="15" customHeight="1"/>
  <cols>
    <col min="1" max="1" width="8" customWidth="1"/>
    <col min="2" max="2" width="3.42578125" customWidth="1"/>
    <col min="3" max="3" width="20.28515625" customWidth="1"/>
    <col min="4" max="4" width="44" customWidth="1"/>
    <col min="5" max="5" width="20.7109375" customWidth="1"/>
    <col min="6" max="6" width="1" hidden="1" customWidth="1"/>
    <col min="7" max="26" width="8.7109375" customWidth="1"/>
  </cols>
  <sheetData>
    <row r="1" spans="1:5" ht="18.75">
      <c r="A1" s="78" t="str">
        <f>CONCATENATE("Proceedings of the ",Data!E10,", ",Data!I10)</f>
        <v>Proceedings of the Gazetted Headmaster, ZPHS CHIRUMAMILLA</v>
      </c>
      <c r="B1" s="73"/>
      <c r="C1" s="73"/>
      <c r="D1" s="73"/>
      <c r="E1" s="73"/>
    </row>
    <row r="2" spans="1:5" ht="15.75">
      <c r="A2" s="79" t="str">
        <f>CONCATENATE("Present: ",Data!E12,", ",Data!N12)</f>
        <v>Present: Sri M.SUNDER RAO, M.A.,M.Ed</v>
      </c>
      <c r="B2" s="73"/>
      <c r="C2" s="73"/>
      <c r="D2" s="73"/>
      <c r="E2" s="73"/>
    </row>
    <row r="3" spans="1:5">
      <c r="A3" s="21"/>
      <c r="B3" s="21"/>
      <c r="C3" s="21"/>
      <c r="D3" s="21"/>
      <c r="E3" s="21"/>
    </row>
    <row r="4" spans="1:5" ht="18.75">
      <c r="A4" s="40" t="str">
        <f>CONCATENATE("Rc.No: ",Data!P10)</f>
        <v>Rc.No: Spl/Transfers 2025</v>
      </c>
      <c r="B4" s="21"/>
      <c r="C4" s="21"/>
      <c r="E4" s="39" t="str">
        <f>CONCATENATE("Date : ",Data!S10)</f>
        <v>Date : 08/05/2025</v>
      </c>
    </row>
    <row r="5" spans="1:5">
      <c r="A5" s="21"/>
      <c r="B5" s="21"/>
      <c r="C5" s="21"/>
      <c r="D5" s="21"/>
      <c r="E5" s="21"/>
    </row>
    <row r="6" spans="1:5" ht="37.5" customHeight="1">
      <c r="A6" s="44" t="s">
        <v>33</v>
      </c>
      <c r="B6" s="92" t="str">
        <f>CONCATENATE(Data!E6,", ",Data!M6,", ",Data!E8,", mandal ",Data!L8," - Transfers - Relieving  - Orders - Issued")</f>
        <v>Sri Krishnamsetti Venkata  Nagaraju, School Assistant (Phy Ed), ZPHS CHIRUMAMILLA, mandal NADENDLA - Transfers - Relieving  - Orders - Issued</v>
      </c>
      <c r="C6" s="92"/>
      <c r="D6" s="92"/>
      <c r="E6" s="92"/>
    </row>
    <row r="7" spans="1:5">
      <c r="A7" s="21"/>
      <c r="B7" s="21"/>
      <c r="C7" s="21"/>
      <c r="D7" s="21"/>
      <c r="E7" s="21"/>
    </row>
    <row r="8" spans="1:5" s="34" customFormat="1" ht="47.25" customHeight="1">
      <c r="A8" s="38" t="s">
        <v>34</v>
      </c>
      <c r="B8" s="48" t="str">
        <f>CONCATENATE("1.")</f>
        <v>1.</v>
      </c>
      <c r="C8" s="91" t="str">
        <f>CONCATENATE("Proceedings of","  ",Data!E2," ",Data!J2,", ","Vide"," ",Data!P2," ","Dt"," ",Data!T2)</f>
        <v>Proceedings of  District Educational Officer Guntur, Vide Spl/Transfers /Promotions /2025 Dt --06-2025</v>
      </c>
      <c r="D8" s="91"/>
      <c r="E8" s="91"/>
    </row>
    <row r="9" spans="1:5">
      <c r="A9" s="80" t="s">
        <v>64</v>
      </c>
      <c r="B9" s="73"/>
      <c r="C9" s="73"/>
      <c r="D9" s="73"/>
      <c r="E9" s="73"/>
    </row>
    <row r="10" spans="1:5" ht="18.75">
      <c r="A10" s="81" t="s">
        <v>44</v>
      </c>
      <c r="B10" s="73"/>
      <c r="C10" s="21"/>
      <c r="D10" s="21"/>
      <c r="E10" s="21"/>
    </row>
    <row r="11" spans="1:5">
      <c r="A11" s="21"/>
      <c r="B11" s="21"/>
      <c r="C11" s="21"/>
      <c r="D11" s="21"/>
      <c r="E11" s="21"/>
    </row>
    <row r="12" spans="1:5" ht="81" customHeight="1">
      <c r="A12" s="82" t="str">
        <f>CONCATENATE("             Adverting to the subject cited above that Sri./Smt. /Kumari. ",Data!E6,", ",Data!M6,", ",Data!E8,",  Mandal ", Data!L8, " has been Transferred  to ", Data!E15,", "," ",Data!L15," ","Mandal", Data!A1," vide reference 3rd cited above.")</f>
        <v xml:space="preserve">             Adverting to the subject cited above that Sri./Smt. /Kumari. Sri Krishnamsetti Venkata  Nagaraju, School Assistant (Phy Ed), ZPHS CHIRUMAMILLA,  Mandal NADENDLA has been Transferred  to SMK ZPHS PASUMARRU,  CHILAKALURIPET Mandal vide reference 3rd cited above.</v>
      </c>
      <c r="B12" s="83"/>
      <c r="C12" s="83"/>
      <c r="D12" s="83"/>
      <c r="E12" s="83"/>
    </row>
    <row r="13" spans="1:5" ht="56.25" customHeight="1">
      <c r="A13" s="84" t="str">
        <f>CONCATENATE("          ",Data!E6,", ",Data!M6,", ",Data!E8,"Mandal ",Data!L8," has been relieved on ",Data!S10," ",Data!U10," to join in Transferred office.")</f>
        <v xml:space="preserve">          Sri Krishnamsetti Venkata  Nagaraju, School Assistant (Phy Ed), ZPHS CHIRUMAMILLAMandal NADENDLA has been relieved on 08/05/2025 AN to join in Transferred office.</v>
      </c>
      <c r="B13" s="83"/>
      <c r="C13" s="83"/>
      <c r="D13" s="83"/>
      <c r="E13" s="83"/>
    </row>
    <row r="14" spans="1:5" ht="42" customHeight="1">
      <c r="A14" s="85" t="s">
        <v>68</v>
      </c>
      <c r="B14" s="83"/>
      <c r="C14" s="83"/>
      <c r="D14" s="83"/>
      <c r="E14" s="83"/>
    </row>
    <row r="15" spans="1:5" ht="9" customHeight="1">
      <c r="A15" s="28"/>
      <c r="B15" s="28"/>
      <c r="C15" s="28"/>
      <c r="D15" s="28"/>
      <c r="E15" s="28"/>
    </row>
    <row r="16" spans="1:5" ht="15.75" customHeight="1">
      <c r="A16" s="86" t="str">
        <f>CONCATENATE("          The Incumbent has availed  so far for this calender year"," ",Data!F21,"CLs,", " ",Data!H21," ","Spl.CLs,", " ",Data!N21," ","CCLs and",Data!P21," "," balance --CCLs is available to use before ",Data!T21,".")</f>
        <v xml:space="preserve">          The Incumbent has availed  so far for this calender year 07CLs, 07+03 Spl.CLs, ….. CCLs and…..  balance --CCLs is available to use before 05.05.2025.</v>
      </c>
      <c r="B16" s="83"/>
      <c r="C16" s="83"/>
      <c r="D16" s="83"/>
      <c r="E16" s="83"/>
    </row>
    <row r="17" spans="1:5" ht="34.5" customHeight="1">
      <c r="A17" s="83"/>
      <c r="B17" s="83"/>
      <c r="C17" s="83"/>
      <c r="D17" s="83"/>
      <c r="E17" s="83"/>
    </row>
    <row r="18" spans="1:5" ht="15.75" customHeight="1">
      <c r="A18" s="24"/>
      <c r="B18" s="24"/>
      <c r="C18" s="24"/>
      <c r="D18" s="24"/>
      <c r="E18" s="24"/>
    </row>
    <row r="19" spans="1:5" ht="15.75" customHeight="1">
      <c r="A19" s="21"/>
      <c r="B19" s="21"/>
      <c r="C19" s="21"/>
      <c r="D19" s="21"/>
      <c r="E19" s="21"/>
    </row>
    <row r="20" spans="1:5" ht="15.75" customHeight="1">
      <c r="A20" s="21"/>
      <c r="B20" s="21"/>
      <c r="C20" s="21"/>
      <c r="D20" s="21"/>
      <c r="E20" s="21"/>
    </row>
    <row r="21" spans="1:5" s="37" customFormat="1" ht="18.75" customHeight="1">
      <c r="A21" s="35" t="s">
        <v>45</v>
      </c>
      <c r="B21" s="36"/>
      <c r="C21" s="36"/>
      <c r="D21" s="87" t="str">
        <f>Data!E10</f>
        <v>Gazetted Headmaster</v>
      </c>
      <c r="E21" s="88"/>
    </row>
    <row r="22" spans="1:5" s="37" customFormat="1" ht="18.75" customHeight="1">
      <c r="A22" s="36" t="s">
        <v>46</v>
      </c>
      <c r="B22" s="36"/>
      <c r="C22" s="36"/>
      <c r="D22" s="89" t="str">
        <f>Data!I10</f>
        <v>ZPHS CHIRUMAMILLA</v>
      </c>
      <c r="E22" s="90"/>
    </row>
    <row r="23" spans="1:5" s="37" customFormat="1" ht="18.75" customHeight="1">
      <c r="A23" s="36" t="s">
        <v>47</v>
      </c>
      <c r="B23" s="36"/>
      <c r="C23" s="36"/>
      <c r="D23" s="36"/>
      <c r="E23" s="36"/>
    </row>
    <row r="24" spans="1:5" s="37" customFormat="1" ht="18.75" customHeight="1">
      <c r="A24" s="36" t="str">
        <f>CONCATENATE(Data!E2,", ",Data!J2," for favour of information")</f>
        <v>District Educational Officer, Guntur for favour of information</v>
      </c>
      <c r="B24" s="36"/>
      <c r="C24" s="36"/>
      <c r="D24" s="36"/>
      <c r="E24" s="36"/>
    </row>
    <row r="25" spans="1:5" s="37" customFormat="1" ht="18.75" customHeight="1">
      <c r="A25" s="36" t="s">
        <v>48</v>
      </c>
      <c r="B25" s="36"/>
      <c r="C25" s="36"/>
      <c r="D25" s="36"/>
      <c r="E25" s="36"/>
    </row>
    <row r="26" spans="1:5" ht="18.75" customHeight="1">
      <c r="A26" s="21"/>
      <c r="B26" s="21"/>
      <c r="C26" s="21"/>
      <c r="D26" s="21"/>
      <c r="E26" s="21"/>
    </row>
    <row r="27" spans="1:5" ht="18.75" customHeight="1">
      <c r="A27" s="21"/>
      <c r="B27" s="21"/>
      <c r="C27" s="21"/>
      <c r="D27" s="21"/>
      <c r="E27" s="21"/>
    </row>
    <row r="28" spans="1:5" ht="15.75" customHeight="1">
      <c r="A28" s="26"/>
      <c r="B28" s="21"/>
      <c r="C28" s="21"/>
      <c r="D28" s="21"/>
      <c r="E28" s="21"/>
    </row>
    <row r="29" spans="1:5" ht="15.75" customHeight="1">
      <c r="A29" s="75"/>
      <c r="B29" s="73"/>
      <c r="C29" s="73"/>
      <c r="D29" s="73"/>
      <c r="E29" s="73"/>
    </row>
    <row r="30" spans="1:5" ht="15.75" customHeight="1">
      <c r="B30" s="21"/>
      <c r="C30" s="21"/>
      <c r="D30" s="21"/>
      <c r="E30" s="21"/>
    </row>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sheetProtection password="CEE5" sheet="1" objects="1" scenarios="1"/>
  <mergeCells count="13">
    <mergeCell ref="A29:E29"/>
    <mergeCell ref="A1:E1"/>
    <mergeCell ref="A2:E2"/>
    <mergeCell ref="A9:E9"/>
    <mergeCell ref="A10:B10"/>
    <mergeCell ref="A12:E12"/>
    <mergeCell ref="A13:E13"/>
    <mergeCell ref="A14:E14"/>
    <mergeCell ref="A16:E17"/>
    <mergeCell ref="D21:E21"/>
    <mergeCell ref="D22:E22"/>
    <mergeCell ref="C8:E8"/>
    <mergeCell ref="B6:E6"/>
  </mergeCells>
  <pageMargins left="0.39" right="0.3" top="0.55118110236220497" bottom="0.55118110236220497" header="0" footer="0"/>
  <pageSetup paperSize="9" orientation="portrait" r:id="rId1"/>
</worksheet>
</file>

<file path=xl/worksheets/sheet4.xml><?xml version="1.0" encoding="utf-8"?>
<worksheet xmlns="http://schemas.openxmlformats.org/spreadsheetml/2006/main" xmlns:r="http://schemas.openxmlformats.org/officeDocument/2006/relationships">
  <dimension ref="A1:T997"/>
  <sheetViews>
    <sheetView showGridLines="0" topLeftCell="A4" workbookViewId="0">
      <selection activeCell="AA12" sqref="AA12"/>
    </sheetView>
  </sheetViews>
  <sheetFormatPr defaultColWidth="14.42578125" defaultRowHeight="15" customHeight="1"/>
  <cols>
    <col min="1" max="1" width="7.7109375" customWidth="1"/>
    <col min="2" max="2" width="5.28515625" customWidth="1"/>
    <col min="3" max="5" width="9.140625" customWidth="1"/>
    <col min="6" max="6" width="15.85546875" customWidth="1"/>
    <col min="7" max="7" width="5.85546875" customWidth="1"/>
    <col min="8" max="8" width="19.42578125" customWidth="1"/>
    <col min="9" max="9" width="12.140625" customWidth="1"/>
    <col min="10" max="10" width="2.140625" hidden="1" customWidth="1"/>
    <col min="11" max="11" width="1.7109375" hidden="1" customWidth="1"/>
    <col min="12" max="20" width="8.7109375" hidden="1" customWidth="1"/>
    <col min="21" max="26" width="8.7109375" customWidth="1"/>
  </cols>
  <sheetData>
    <row r="1" spans="1:9">
      <c r="G1" s="27" t="s">
        <v>49</v>
      </c>
      <c r="H1" s="29" t="str">
        <f>Data!S17</f>
        <v>09/05/2028</v>
      </c>
    </row>
    <row r="3" spans="1:9">
      <c r="A3" s="30" t="s">
        <v>50</v>
      </c>
      <c r="G3" s="30" t="s">
        <v>31</v>
      </c>
    </row>
    <row r="4" spans="1:9">
      <c r="A4" s="30" t="str">
        <f>'Relieving Application'!A4</f>
        <v>Sri Krishnamsetti Venkata  Nagaraju,</v>
      </c>
      <c r="G4" s="30" t="str">
        <f>CONCATENATE(Data!E17,", ")</f>
        <v xml:space="preserve">Gazetted Headmaster, </v>
      </c>
    </row>
    <row r="5" spans="1:9">
      <c r="A5" s="22" t="str">
        <f>'Relieving Application'!A5</f>
        <v>School Assistant (Phy Ed)</v>
      </c>
      <c r="G5" s="30" t="str">
        <f>Data!I17</f>
        <v>ZPHS PASUMARRU</v>
      </c>
    </row>
    <row r="6" spans="1:9">
      <c r="A6" s="30" t="str">
        <f>CONCATENATE(Data!E15,",")</f>
        <v>SMK ZPHS PASUMARRU,</v>
      </c>
      <c r="G6" s="30" t="str">
        <f>CONCATENATE("Mandal : ",Data!L15,".")</f>
        <v>Mandal : CHILAKALURIPET.</v>
      </c>
    </row>
    <row r="7" spans="1:9">
      <c r="A7" s="30" t="str">
        <f>CONCATENATE(Data!L15,".")</f>
        <v>CHILAKALURIPET.</v>
      </c>
      <c r="G7" s="30" t="str">
        <f>CONCATENATE("Dist. ",Data!Q15,".")</f>
        <v>Dist. PALNADU.</v>
      </c>
    </row>
    <row r="9" spans="1:9">
      <c r="A9" s="30" t="s">
        <v>32</v>
      </c>
    </row>
    <row r="11" spans="1:9">
      <c r="B11" s="23" t="s">
        <v>51</v>
      </c>
      <c r="C11" s="76" t="str">
        <f>CONCATENATE("School Education - ",Data!E6,", ",Data!M6,", ",Data!E15,", mandal ",Data!L15," - Transfers - Joining Permision - Requested - Regarding.")</f>
        <v>School Education - Sri Krishnamsetti Venkata  Nagaraju, School Assistant (Phy Ed), SMK ZPHS PASUMARRU, mandal CHILAKALURIPET - Transfers - Joining Permision - Requested - Regarding.</v>
      </c>
      <c r="D11" s="73"/>
      <c r="E11" s="73"/>
      <c r="F11" s="73"/>
      <c r="G11" s="73"/>
      <c r="H11" s="73"/>
      <c r="I11" s="73"/>
    </row>
    <row r="12" spans="1:9" ht="15" customHeight="1">
      <c r="C12" s="73"/>
      <c r="D12" s="73"/>
      <c r="E12" s="73"/>
      <c r="F12" s="73"/>
      <c r="G12" s="73"/>
      <c r="H12" s="73"/>
      <c r="I12" s="73"/>
    </row>
    <row r="13" spans="1:9" ht="15" customHeight="1">
      <c r="C13" s="73"/>
      <c r="D13" s="73"/>
      <c r="E13" s="73"/>
      <c r="F13" s="73"/>
      <c r="G13" s="73"/>
      <c r="H13" s="73"/>
      <c r="I13" s="73"/>
    </row>
    <row r="15" spans="1:9">
      <c r="B15" s="30" t="s">
        <v>34</v>
      </c>
      <c r="C15" s="30" t="str">
        <f>'Joining Order'!C10</f>
        <v>Proceedings of  District Educational Officer Guntur, Vide Spl/Transfers /Promotions /2025 Dt --06-2025</v>
      </c>
    </row>
    <row r="16" spans="1:9">
      <c r="C16" s="30" t="str">
        <f>'Joining Order'!C11</f>
        <v>Rc.No: Spl/Transfers 2025 Dt 08/05/2025 Gazetted Headmaster , ZPHS CHIRUMAMILLA</v>
      </c>
    </row>
    <row r="18" spans="1:20" ht="15.75" customHeight="1">
      <c r="A18" s="93" t="s">
        <v>52</v>
      </c>
      <c r="B18" s="73"/>
      <c r="C18" s="73"/>
      <c r="D18" s="73"/>
      <c r="E18" s="73"/>
      <c r="F18" s="73"/>
      <c r="G18" s="73"/>
      <c r="H18" s="73"/>
      <c r="I18" s="73"/>
    </row>
    <row r="19" spans="1:20" ht="54" customHeight="1">
      <c r="A19" s="94" t="str">
        <f>CONCATENATE("          According to the subject cited above that I ",Data!E6,", ",Data!M6,", ",Data!E15," mandal ",Data!L15," has Transferred through web counselling  vide reference 3rd cited above and relieved vide reference 4th cited above.")</f>
        <v xml:space="preserve">          According to the subject cited above that I Sri Krishnamsetti Venkata  Nagaraju, School Assistant (Phy Ed), SMK ZPHS PASUMARRU mandal CHILAKALURIPET has Transferred through web counselling  vide reference 3rd cited above and relieved vide reference 4th cited above.</v>
      </c>
      <c r="B19" s="73"/>
      <c r="C19" s="73"/>
      <c r="D19" s="73"/>
      <c r="E19" s="73"/>
      <c r="F19" s="73"/>
      <c r="G19" s="73"/>
      <c r="H19" s="73"/>
      <c r="I19" s="73"/>
      <c r="J19" s="25"/>
      <c r="K19" s="25"/>
      <c r="L19" s="25"/>
      <c r="M19" s="25"/>
      <c r="N19" s="25"/>
      <c r="O19" s="25"/>
      <c r="P19" s="25"/>
      <c r="Q19" s="25"/>
      <c r="R19" s="25"/>
      <c r="S19" s="25"/>
      <c r="T19" s="25"/>
    </row>
    <row r="20" spans="1:20" ht="37.5" customHeight="1">
      <c r="A20" s="94" t="str">
        <f>CONCATENATE("          Hence I am requesting you to grant permission to join in the transferred place i.e ", Data!E15,", Mandal ",Data!L15,".")</f>
        <v xml:space="preserve">          Hence I am requesting you to grant permission to join in the transferred place i.e SMK ZPHS PASUMARRU, Mandal CHILAKALURIPET.</v>
      </c>
      <c r="B20" s="73"/>
      <c r="C20" s="73"/>
      <c r="D20" s="73"/>
      <c r="E20" s="73"/>
      <c r="F20" s="73"/>
      <c r="G20" s="73"/>
      <c r="H20" s="73"/>
      <c r="I20" s="73"/>
    </row>
    <row r="21" spans="1:20" ht="15.75" customHeight="1">
      <c r="A21" s="30" t="s">
        <v>53</v>
      </c>
    </row>
    <row r="22" spans="1:20" ht="15.75" customHeight="1"/>
    <row r="23" spans="1:20" ht="15.75" customHeight="1">
      <c r="H23" s="30" t="str">
        <f>'Relieving Application'!D30</f>
        <v>Yours faithfully,</v>
      </c>
    </row>
    <row r="24" spans="1:20" ht="15.75" customHeight="1"/>
    <row r="25" spans="1:20" ht="15.75" customHeight="1"/>
    <row r="26" spans="1:20" ht="15.75" customHeight="1">
      <c r="H26" s="30" t="str">
        <f>'Relieving Application'!D33</f>
        <v>Sri Krishnamsetti Venkata  Nagaraju</v>
      </c>
    </row>
    <row r="27" spans="1:20" ht="15.75" customHeight="1">
      <c r="H27" s="22" t="str">
        <f>'Relieving Application'!D34</f>
        <v>School Assistant (Phy Ed)</v>
      </c>
    </row>
    <row r="28" spans="1:20" ht="15.75" customHeight="1">
      <c r="A28" s="20" t="s">
        <v>54</v>
      </c>
      <c r="H28" s="30" t="str">
        <f>Data!E15</f>
        <v>SMK ZPHS PASUMARRU</v>
      </c>
    </row>
    <row r="29" spans="1:20" ht="15.75" customHeight="1">
      <c r="A29" s="21" t="str">
        <f>CONCATENATE(Data!E2," Order copy")</f>
        <v>District Educational Officer Order copy</v>
      </c>
    </row>
    <row r="30" spans="1:20" ht="15.75" customHeight="1">
      <c r="A30" s="30" t="s">
        <v>55</v>
      </c>
    </row>
    <row r="31" spans="1:20" ht="15.75" customHeight="1"/>
    <row r="32" spans="1:2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4">
    <mergeCell ref="C11:I13"/>
    <mergeCell ref="A18:I18"/>
    <mergeCell ref="A19:I19"/>
    <mergeCell ref="A20:I20"/>
  </mergeCells>
  <pageMargins left="0.51181102362204722" right="0.51181102362204722" top="0.55118110236220474" bottom="0.55118110236220474" header="0" footer="0"/>
  <pageSetup orientation="portrait"/>
</worksheet>
</file>

<file path=xl/worksheets/sheet5.xml><?xml version="1.0" encoding="utf-8"?>
<worksheet xmlns="http://schemas.openxmlformats.org/spreadsheetml/2006/main" xmlns:r="http://schemas.openxmlformats.org/officeDocument/2006/relationships">
  <dimension ref="A1:Z997"/>
  <sheetViews>
    <sheetView showGridLines="0" topLeftCell="A12" workbookViewId="0">
      <selection activeCell="J25" sqref="J25"/>
    </sheetView>
  </sheetViews>
  <sheetFormatPr defaultColWidth="14.42578125" defaultRowHeight="15" customHeight="1"/>
  <cols>
    <col min="1" max="1" width="9.140625" customWidth="1"/>
    <col min="2" max="2" width="5.85546875" customWidth="1"/>
    <col min="3" max="3" width="40" customWidth="1"/>
    <col min="4" max="4" width="13.5703125" customWidth="1"/>
    <col min="5" max="5" width="12.85546875" customWidth="1"/>
    <col min="6" max="6" width="10.7109375" customWidth="1"/>
    <col min="7" max="26" width="8.7109375" customWidth="1"/>
  </cols>
  <sheetData>
    <row r="1" spans="1:26" ht="18.75">
      <c r="A1" s="96" t="str">
        <f>CONCATENATE("Proceedings of the ",Data!E17,", ",Data!I17)</f>
        <v>Proceedings of the Gazetted Headmaster, ZPHS PASUMARRU</v>
      </c>
      <c r="B1" s="97"/>
      <c r="C1" s="97"/>
      <c r="D1" s="97"/>
      <c r="E1" s="97"/>
      <c r="F1" s="97"/>
    </row>
    <row r="2" spans="1:26" ht="15.75">
      <c r="A2" s="98" t="str">
        <f>CONCATENATE("Present: ",Data!E19,", ",Data!N19)</f>
        <v>Present:  Sri Hanumantha Rao, M.A.,M.Ed.</v>
      </c>
      <c r="B2" s="97"/>
      <c r="C2" s="97"/>
      <c r="D2" s="97"/>
      <c r="E2" s="97"/>
      <c r="F2" s="97"/>
    </row>
    <row r="3" spans="1:26">
      <c r="A3" s="21"/>
      <c r="B3" s="21"/>
      <c r="C3" s="21"/>
      <c r="D3" s="21"/>
      <c r="E3" s="21"/>
      <c r="F3" s="21"/>
    </row>
    <row r="4" spans="1:26">
      <c r="A4" s="20" t="str">
        <f>CONCATENATE("No. ",Data!P17)</f>
        <v>No. Spl/TRAN</v>
      </c>
      <c r="B4" s="20"/>
      <c r="C4" s="20"/>
      <c r="D4" s="20"/>
      <c r="E4" s="31" t="s">
        <v>49</v>
      </c>
      <c r="F4" s="32" t="str">
        <f>Data!S17</f>
        <v>09/05/2028</v>
      </c>
      <c r="G4" s="20"/>
      <c r="H4" s="20"/>
      <c r="I4" s="20"/>
      <c r="J4" s="20"/>
      <c r="K4" s="20"/>
      <c r="L4" s="20"/>
      <c r="M4" s="20"/>
      <c r="N4" s="20"/>
      <c r="O4" s="20"/>
      <c r="P4" s="20"/>
      <c r="Q4" s="20"/>
      <c r="R4" s="20"/>
      <c r="S4" s="20"/>
      <c r="T4" s="20"/>
      <c r="U4" s="20"/>
      <c r="V4" s="20"/>
      <c r="W4" s="20"/>
      <c r="X4" s="20"/>
      <c r="Y4" s="20"/>
      <c r="Z4" s="20"/>
    </row>
    <row r="5" spans="1:26">
      <c r="A5" s="21"/>
      <c r="B5" s="21"/>
      <c r="C5" s="21"/>
      <c r="D5" s="21"/>
      <c r="E5" s="21"/>
      <c r="F5" s="21"/>
    </row>
    <row r="6" spans="1:26" ht="18.75">
      <c r="A6" s="21"/>
      <c r="B6" s="41" t="s">
        <v>33</v>
      </c>
      <c r="C6" s="86" t="str">
        <f>CONCATENATE("School Education - ",Data!E6,", ",Data!M6,", ",Data!E15,", mandal ",Data!L15," - Transfers - Joining Report - Orders - Issued")</f>
        <v>School Education - Sri Krishnamsetti Venkata  Nagaraju, School Assistant (Phy Ed), SMK ZPHS PASUMARRU, mandal CHILAKALURIPET - Transfers - Joining Report - Orders - Issued</v>
      </c>
      <c r="D6" s="83"/>
      <c r="E6" s="83"/>
      <c r="F6" s="83"/>
    </row>
    <row r="7" spans="1:26" ht="18.75">
      <c r="A7" s="21"/>
      <c r="B7" s="36"/>
      <c r="C7" s="83"/>
      <c r="D7" s="83"/>
      <c r="E7" s="83"/>
      <c r="F7" s="83"/>
    </row>
    <row r="8" spans="1:26" ht="18.75">
      <c r="A8" s="21"/>
      <c r="B8" s="36"/>
      <c r="C8" s="83"/>
      <c r="D8" s="83"/>
      <c r="E8" s="83"/>
      <c r="F8" s="83"/>
    </row>
    <row r="9" spans="1:26" ht="18.75">
      <c r="A9" s="21"/>
      <c r="B9" s="36"/>
      <c r="C9" s="36"/>
      <c r="D9" s="36"/>
      <c r="E9" s="36"/>
      <c r="F9" s="36"/>
    </row>
    <row r="10" spans="1:26" s="43" customFormat="1" ht="48.75" customHeight="1">
      <c r="A10" s="44" t="s">
        <v>34</v>
      </c>
      <c r="B10" s="42" t="str">
        <f>CONCATENATE("1.")</f>
        <v>1.</v>
      </c>
      <c r="C10" s="84" t="str">
        <f>'Relieving Order'!C8</f>
        <v>Proceedings of  District Educational Officer Guntur, Vide Spl/Transfers /Promotions /2025 Dt --06-2025</v>
      </c>
      <c r="D10" s="84"/>
      <c r="E10" s="84"/>
      <c r="F10" s="84"/>
    </row>
    <row r="11" spans="1:26" ht="37.5" customHeight="1">
      <c r="A11" s="21"/>
      <c r="B11" s="42" t="str">
        <f>CONCATENATE("2.")</f>
        <v>2.</v>
      </c>
      <c r="C11" s="84" t="str">
        <f>CONCATENATE("Rc.No:"," ",Data!P10," ","Dt"," ",Data!S10," ",Data!E10," ",", ",Data!I10)</f>
        <v>Rc.No: Spl/Transfers 2025 Dt 08/05/2025 Gazetted Headmaster , ZPHS CHIRUMAMILLA</v>
      </c>
      <c r="D11" s="84"/>
      <c r="E11" s="84"/>
      <c r="F11" s="84"/>
    </row>
    <row r="12" spans="1:26" ht="18.75">
      <c r="A12" s="21"/>
      <c r="B12" s="46" t="str">
        <f>CONCATENATE(" 3.")</f>
        <v xml:space="preserve"> 3.</v>
      </c>
      <c r="C12" s="40" t="s">
        <v>65</v>
      </c>
      <c r="D12" s="36"/>
      <c r="E12" s="36"/>
      <c r="F12" s="36"/>
    </row>
    <row r="13" spans="1:26" ht="18.75">
      <c r="A13" s="21"/>
      <c r="B13" s="36"/>
      <c r="C13" s="36"/>
      <c r="D13" s="36"/>
      <c r="E13" s="36"/>
      <c r="F13" s="36"/>
    </row>
    <row r="14" spans="1:26">
      <c r="A14" s="77" t="s">
        <v>38</v>
      </c>
      <c r="B14" s="73"/>
      <c r="C14" s="73"/>
      <c r="D14" s="73"/>
      <c r="E14" s="73"/>
      <c r="F14" s="73"/>
    </row>
    <row r="15" spans="1:26" ht="18.75">
      <c r="A15" s="81" t="s">
        <v>44</v>
      </c>
      <c r="B15" s="73"/>
      <c r="C15" s="21"/>
      <c r="D15" s="21"/>
      <c r="E15" s="21"/>
      <c r="F15" s="21"/>
    </row>
    <row r="16" spans="1:26">
      <c r="A16" s="21"/>
      <c r="B16" s="21"/>
      <c r="C16" s="21"/>
      <c r="D16" s="21"/>
      <c r="E16" s="21"/>
      <c r="F16" s="21"/>
    </row>
    <row r="17" spans="1:9" ht="96.75" customHeight="1">
      <c r="A17" s="86" t="str">
        <f>CONCATENATE("          Adverting to the subject cited above that ",Data!E6,", ",Data!M6,", ",Data!E15," Mandal ",Data!L15," has joined duty on Transfer/Promotion on"," ",Data!U17,"  of "," ",Data!S17," "," from ",Data!E8," ",,Data!L8," ","Mandal"," duly relieving  on ",Data!S10,Data!U10," vide reference 2nd cited above.")</f>
        <v xml:space="preserve">          Adverting to the subject cited above that Sri Krishnamsetti Venkata  Nagaraju, School Assistant (Phy Ed), SMK ZPHS PASUMARRU Mandal CHILAKALURIPET has joined duty on Transfer/Promotion on FN  of  09/05/2028  from ZPHS CHIRUMAMILLA NADENDLA Mandal duly relieving  on 08/05/2025AN vide reference 2nd cited above.</v>
      </c>
      <c r="B17" s="83"/>
      <c r="C17" s="83"/>
      <c r="D17" s="83"/>
      <c r="E17" s="83"/>
      <c r="F17" s="83"/>
    </row>
    <row r="18" spans="1:9" ht="15.75" customHeight="1">
      <c r="A18" s="84" t="str">
        <f>CONCATENATE("           "," In this context the"," ",Data!E10,", "," ",,Data!I10," "," is here by requested to send the Service Register and LPC of the said teacher at the earliest to  enable this office to draw salaries from the date joining in this office.")</f>
        <v xml:space="preserve">            In this context the Gazetted Headmaster,  ZPHS CHIRUMAMILLA  is here by requested to send the Service Register and LPC of the said teacher at the earliest to  enable this office to draw salaries from the date joining in this office.</v>
      </c>
      <c r="B18" s="83"/>
      <c r="C18" s="83"/>
      <c r="D18" s="83"/>
      <c r="E18" s="83"/>
      <c r="F18" s="83"/>
      <c r="I18" s="45"/>
    </row>
    <row r="19" spans="1:9" ht="15.75" customHeight="1">
      <c r="A19" s="83"/>
      <c r="B19" s="83"/>
      <c r="C19" s="83"/>
      <c r="D19" s="83"/>
      <c r="E19" s="83"/>
      <c r="F19" s="83"/>
    </row>
    <row r="20" spans="1:9" ht="29.25" customHeight="1">
      <c r="A20" s="83"/>
      <c r="B20" s="83"/>
      <c r="C20" s="83"/>
      <c r="D20" s="83"/>
      <c r="E20" s="83"/>
      <c r="F20" s="83"/>
    </row>
    <row r="21" spans="1:9" ht="15.75" customHeight="1">
      <c r="A21" s="95"/>
      <c r="B21" s="73"/>
      <c r="C21" s="73"/>
      <c r="D21" s="73"/>
      <c r="E21" s="73"/>
      <c r="F21" s="73"/>
    </row>
    <row r="22" spans="1:9" ht="15.75" customHeight="1">
      <c r="A22" s="21"/>
      <c r="B22" s="21"/>
      <c r="C22" s="21"/>
      <c r="D22" s="21"/>
      <c r="E22" s="21"/>
      <c r="F22" s="21"/>
    </row>
    <row r="23" spans="1:9" ht="15.75" customHeight="1">
      <c r="A23" s="21"/>
      <c r="B23" s="21"/>
      <c r="C23" s="21"/>
      <c r="D23" s="21"/>
      <c r="E23" s="21"/>
      <c r="F23" s="21"/>
    </row>
    <row r="24" spans="1:9" ht="15.75" customHeight="1">
      <c r="A24" s="21" t="s">
        <v>45</v>
      </c>
      <c r="B24" s="21"/>
      <c r="C24" s="21"/>
      <c r="D24" s="93" t="str">
        <f>Data!E17</f>
        <v>Gazetted Headmaster</v>
      </c>
      <c r="E24" s="73"/>
      <c r="F24" s="73"/>
    </row>
    <row r="25" spans="1:9" ht="15.75" customHeight="1">
      <c r="A25" s="21" t="s">
        <v>46</v>
      </c>
      <c r="B25" s="21"/>
      <c r="C25" s="21"/>
      <c r="D25" s="93" t="str">
        <f>Data!I17</f>
        <v>ZPHS PASUMARRU</v>
      </c>
      <c r="E25" s="73"/>
      <c r="F25" s="73"/>
    </row>
    <row r="26" spans="1:9" ht="15.75" customHeight="1">
      <c r="A26" s="21" t="s">
        <v>47</v>
      </c>
      <c r="B26" s="21"/>
      <c r="C26" s="21"/>
      <c r="D26" s="21"/>
      <c r="E26" s="21"/>
      <c r="F26" s="21"/>
    </row>
    <row r="27" spans="1:9" ht="15.75" customHeight="1">
      <c r="A27" s="21" t="str">
        <f>CONCATENATE(Data!E2,", ",Data!J2," for favour of information")</f>
        <v>District Educational Officer, Guntur for favour of information</v>
      </c>
      <c r="B27" s="21"/>
      <c r="C27" s="21"/>
      <c r="D27" s="21"/>
      <c r="E27" s="21"/>
      <c r="F27" s="21"/>
    </row>
    <row r="28" spans="1:9" ht="15.75" customHeight="1">
      <c r="A28" s="21" t="s">
        <v>48</v>
      </c>
      <c r="B28" s="21"/>
      <c r="C28" s="21"/>
      <c r="D28" s="21"/>
      <c r="E28" s="21"/>
      <c r="F28" s="21"/>
    </row>
    <row r="29" spans="1:9" ht="15.75" customHeight="1">
      <c r="A29" s="21"/>
      <c r="B29" s="21"/>
      <c r="C29" s="21"/>
      <c r="D29" s="21"/>
      <c r="E29" s="21"/>
      <c r="F29" s="21"/>
    </row>
    <row r="30" spans="1:9" ht="15.75" customHeight="1">
      <c r="A30" s="21"/>
      <c r="B30" s="21"/>
      <c r="C30" s="21"/>
      <c r="D30" s="21"/>
      <c r="E30" s="21"/>
      <c r="F30" s="21"/>
    </row>
    <row r="31" spans="1:9" ht="15.75" customHeight="1">
      <c r="A31" s="21"/>
      <c r="B31" s="21"/>
      <c r="C31" s="21"/>
      <c r="D31" s="21"/>
      <c r="E31" s="21"/>
      <c r="F31" s="21"/>
    </row>
    <row r="32" spans="1:9" ht="15.75" customHeight="1">
      <c r="A32" s="21"/>
      <c r="B32" s="21"/>
      <c r="C32" s="21"/>
      <c r="D32" s="21"/>
      <c r="E32" s="21"/>
      <c r="F32" s="21"/>
    </row>
    <row r="33" spans="1:6" ht="15.75" customHeight="1">
      <c r="A33" s="21"/>
      <c r="B33" s="21"/>
      <c r="C33" s="21"/>
      <c r="D33" s="21"/>
      <c r="E33" s="21"/>
      <c r="F33" s="21"/>
    </row>
    <row r="34" spans="1:6" ht="15.75" customHeight="1">
      <c r="A34" s="21"/>
      <c r="B34" s="21"/>
      <c r="C34" s="21"/>
      <c r="D34" s="21"/>
      <c r="E34" s="21"/>
      <c r="F34" s="21"/>
    </row>
    <row r="35" spans="1:6" ht="15.75" customHeight="1">
      <c r="A35" s="26"/>
      <c r="B35" s="21"/>
      <c r="C35" s="21"/>
      <c r="D35" s="21"/>
      <c r="E35" s="21"/>
      <c r="F35" s="21"/>
    </row>
    <row r="36" spans="1:6" ht="15.75" customHeight="1">
      <c r="A36" s="33"/>
      <c r="B36" s="21"/>
      <c r="C36" s="21"/>
      <c r="D36" s="21"/>
      <c r="E36" s="21"/>
      <c r="F36" s="21"/>
    </row>
    <row r="37" spans="1:6" ht="15.75" customHeight="1">
      <c r="A37" s="21"/>
      <c r="B37" s="21"/>
      <c r="C37" s="21"/>
      <c r="D37" s="21"/>
      <c r="E37" s="21"/>
      <c r="F37" s="21"/>
    </row>
    <row r="38" spans="1:6" ht="15.75" customHeight="1"/>
    <row r="39" spans="1:6" ht="15.75" customHeight="1"/>
    <row r="40" spans="1:6" ht="15.75" customHeight="1"/>
    <row r="41" spans="1:6" ht="15.75" customHeight="1"/>
    <row r="42" spans="1:6" ht="15.75" customHeight="1"/>
    <row r="43" spans="1:6" ht="15.75" customHeight="1"/>
    <row r="44" spans="1:6" ht="15.75" customHeight="1"/>
    <row r="45" spans="1:6" ht="15.75" customHeight="1"/>
    <row r="46" spans="1:6" ht="15.75" customHeight="1"/>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sheetProtection password="CEE5" sheet="1" objects="1" scenarios="1"/>
  <mergeCells count="12">
    <mergeCell ref="A21:F21"/>
    <mergeCell ref="D24:F24"/>
    <mergeCell ref="D25:F25"/>
    <mergeCell ref="A1:F1"/>
    <mergeCell ref="A2:F2"/>
    <mergeCell ref="C6:F8"/>
    <mergeCell ref="A14:F14"/>
    <mergeCell ref="A15:B15"/>
    <mergeCell ref="A17:F17"/>
    <mergeCell ref="A18:F20"/>
    <mergeCell ref="C10:F10"/>
    <mergeCell ref="C11:F11"/>
  </mergeCells>
  <pageMargins left="0.511811023622047" right="0.31496062992126" top="0.55118110236220497" bottom="0.55118110236220497"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Data</vt:lpstr>
      <vt:lpstr>Relieving Application</vt:lpstr>
      <vt:lpstr>Relieving Order</vt:lpstr>
      <vt:lpstr>Joining Application</vt:lpstr>
      <vt:lpstr>Joining Order</vt:lpstr>
      <vt:lpstr>Data!Z_6076C97A_696A_46D2_963D_37A189A9EF3D_.wvu.Cols</vt:lpstr>
      <vt:lpstr>'Joining Application'!Z_6076C97A_696A_46D2_963D_37A189A9EF3D_.wvu.Cols</vt:lpstr>
      <vt:lpstr>'Joining Order'!Z_6076C97A_696A_46D2_963D_37A189A9EF3D_.wvu.Cols</vt:lpstr>
      <vt:lpstr>'Relieving Application'!Z_6076C97A_696A_46D2_963D_37A189A9EF3D_.wvu.Cols</vt:lpstr>
      <vt:lpstr>'Relieving Order'!Z_6076C97A_696A_46D2_963D_37A189A9EF3D_.wvu.Cols</vt:lpstr>
      <vt:lpstr>'Joining Application'!Z_6076C97A_696A_46D2_963D_37A189A9EF3D_.wvu.Rows</vt:lpstr>
      <vt:lpstr>'Joining Order'!Z_6076C97A_696A_46D2_963D_37A189A9EF3D_.wvu.Rows</vt:lpstr>
      <vt:lpstr>'Relieving Application'!Z_6076C97A_696A_46D2_963D_37A189A9EF3D_.wvu.Rows</vt:lpstr>
      <vt:lpstr>'Relieving Order'!Z_6076C97A_696A_46D2_963D_37A189A9EF3D_.wvu.Rows</vt:lpstr>
      <vt:lpstr>Data!Z_A67B8B55_865C_4127_9CBC_C5A14CD646F1_.wvu.Cols</vt:lpstr>
      <vt:lpstr>'Joining Application'!Z_A67B8B55_865C_4127_9CBC_C5A14CD646F1_.wvu.Cols</vt:lpstr>
      <vt:lpstr>'Joining Order'!Z_A67B8B55_865C_4127_9CBC_C5A14CD646F1_.wvu.Cols</vt:lpstr>
      <vt:lpstr>'Relieving Application'!Z_A67B8B55_865C_4127_9CBC_C5A14CD646F1_.wvu.Cols</vt:lpstr>
      <vt:lpstr>'Relieving Order'!Z_A67B8B55_865C_4127_9CBC_C5A14CD646F1_.wvu.Cols</vt:lpstr>
      <vt:lpstr>'Joining Application'!Z_A67B8B55_865C_4127_9CBC_C5A14CD646F1_.wvu.Rows</vt:lpstr>
      <vt:lpstr>'Joining Order'!Z_A67B8B55_865C_4127_9CBC_C5A14CD646F1_.wvu.Rows</vt:lpstr>
      <vt:lpstr>'Relieving Application'!Z_A67B8B55_865C_4127_9CBC_C5A14CD646F1_.wvu.Rows</vt:lpstr>
      <vt:lpstr>'Relieving Order'!Z_A67B8B55_865C_4127_9CBC_C5A14CD646F1_.wvu.Rows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c:creator>
  <cp:lastModifiedBy>Hi</cp:lastModifiedBy>
  <cp:lastPrinted>2025-06-08T05:35:55Z</cp:lastPrinted>
  <dcterms:created xsi:type="dcterms:W3CDTF">2025-06-08T04:13:44Z</dcterms:created>
  <dcterms:modified xsi:type="dcterms:W3CDTF">2025-06-08T07:22:16Z</dcterms:modified>
</cp:coreProperties>
</file>