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105" yWindow="-105" windowWidth="20640" windowHeight="11760" activeTab="2"/>
  </bookViews>
  <sheets>
    <sheet name="DATA" sheetId="6" r:id="rId1"/>
    <sheet name="Proceeding" sheetId="3" r:id="rId2"/>
    <sheet name="Form 49" sheetId="4" r:id="rId3"/>
  </sheets>
  <definedNames>
    <definedName name="_xlnm._FilterDatabase" localSheetId="0" hidden="1">DATA!$B$14:$J$70</definedName>
    <definedName name="_xlnm._FilterDatabase" localSheetId="2" hidden="1">'Form 49'!$R$4:$R$57</definedName>
    <definedName name="_xlnm._FilterDatabase" localSheetId="1" hidden="1">Proceeding!$N$21:$N$72</definedName>
    <definedName name="_xlnm.Print_Area" localSheetId="0">DATA!$B$2:$J$65</definedName>
    <definedName name="_xlnm.Print_Area" localSheetId="2">'Form 49'!$B$1:$Q$64</definedName>
    <definedName name="_xlnm.Print_Area" localSheetId="1">Proceeding!$B$4:$M$81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94" i="6"/>
  <c r="AL94" s="1"/>
  <c r="B4" i="3"/>
  <c r="AK101" i="6"/>
  <c r="AL101" s="1"/>
  <c r="K23" i="3"/>
  <c r="K24"/>
  <c r="N9" i="4" s="1"/>
  <c r="K25" i="3"/>
  <c r="K26"/>
  <c r="N11" i="4" s="1"/>
  <c r="K27" i="3"/>
  <c r="N12" i="4" s="1"/>
  <c r="K28" i="3"/>
  <c r="N13" i="4" s="1"/>
  <c r="K29" i="3"/>
  <c r="K30"/>
  <c r="K31"/>
  <c r="K32"/>
  <c r="K33"/>
  <c r="K34"/>
  <c r="N19" i="4" s="1"/>
  <c r="K35" i="3"/>
  <c r="N20" i="4" s="1"/>
  <c r="K36" i="3"/>
  <c r="N21" i="4" s="1"/>
  <c r="K37" i="3"/>
  <c r="K38"/>
  <c r="K39"/>
  <c r="K40"/>
  <c r="K41"/>
  <c r="K42"/>
  <c r="N27" i="4" s="1"/>
  <c r="K43" i="3"/>
  <c r="N28" i="4" s="1"/>
  <c r="K44" i="3"/>
  <c r="N29" i="4" s="1"/>
  <c r="K45" i="3"/>
  <c r="K46"/>
  <c r="K47"/>
  <c r="K48"/>
  <c r="K49"/>
  <c r="K50"/>
  <c r="N35" i="4" s="1"/>
  <c r="K51" i="3"/>
  <c r="N36" i="4" s="1"/>
  <c r="K52" i="3"/>
  <c r="N37" i="4" s="1"/>
  <c r="K53" i="3"/>
  <c r="K54"/>
  <c r="K55"/>
  <c r="K56"/>
  <c r="K57"/>
  <c r="K58"/>
  <c r="N43" i="4" s="1"/>
  <c r="K59" i="3"/>
  <c r="N44" i="4" s="1"/>
  <c r="K60" i="3"/>
  <c r="N45" i="4" s="1"/>
  <c r="K61" i="3"/>
  <c r="K62"/>
  <c r="K63"/>
  <c r="K64"/>
  <c r="K65"/>
  <c r="K66"/>
  <c r="N51" i="4" s="1"/>
  <c r="K67" i="3"/>
  <c r="N52" i="4" s="1"/>
  <c r="K68" i="3"/>
  <c r="N53" i="4" s="1"/>
  <c r="K69" i="3"/>
  <c r="K70"/>
  <c r="K71"/>
  <c r="N56" i="4" s="1"/>
  <c r="J23" i="3"/>
  <c r="J24"/>
  <c r="J25"/>
  <c r="M10" i="4" s="1"/>
  <c r="J26" i="3"/>
  <c r="J27"/>
  <c r="J28"/>
  <c r="J29"/>
  <c r="J30"/>
  <c r="J31"/>
  <c r="J32"/>
  <c r="J33"/>
  <c r="M18" i="4" s="1"/>
  <c r="J34" i="3"/>
  <c r="J35"/>
  <c r="J36"/>
  <c r="J37"/>
  <c r="J38"/>
  <c r="J39"/>
  <c r="J40"/>
  <c r="J41"/>
  <c r="J42"/>
  <c r="J43"/>
  <c r="J44"/>
  <c r="J45"/>
  <c r="J46"/>
  <c r="J47"/>
  <c r="J48"/>
  <c r="J49"/>
  <c r="J50"/>
  <c r="J51"/>
  <c r="J52"/>
  <c r="J53"/>
  <c r="J54"/>
  <c r="J55"/>
  <c r="J56"/>
  <c r="J57"/>
  <c r="M42" i="4" s="1"/>
  <c r="J58" i="3"/>
  <c r="J59"/>
  <c r="J60"/>
  <c r="J61"/>
  <c r="J62"/>
  <c r="J63"/>
  <c r="J64"/>
  <c r="J65"/>
  <c r="M50" i="4" s="1"/>
  <c r="J66" i="3"/>
  <c r="J67"/>
  <c r="J68"/>
  <c r="J69"/>
  <c r="J70"/>
  <c r="J71"/>
  <c r="M56" i="4" s="1"/>
  <c r="G23" i="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F23"/>
  <c r="F24"/>
  <c r="F25"/>
  <c r="F26"/>
  <c r="F27"/>
  <c r="F28"/>
  <c r="F29"/>
  <c r="F30"/>
  <c r="F31"/>
  <c r="F32"/>
  <c r="D17" i="4" s="1"/>
  <c r="F33" i="3"/>
  <c r="F34"/>
  <c r="F35"/>
  <c r="F36"/>
  <c r="F37"/>
  <c r="F38"/>
  <c r="F39"/>
  <c r="F40"/>
  <c r="D25" i="4" s="1"/>
  <c r="F41" i="3"/>
  <c r="F42"/>
  <c r="F43"/>
  <c r="F44"/>
  <c r="F45"/>
  <c r="F46"/>
  <c r="F47"/>
  <c r="F48"/>
  <c r="D33" i="4" s="1"/>
  <c r="F49" i="3"/>
  <c r="F50"/>
  <c r="F51"/>
  <c r="F52"/>
  <c r="F53"/>
  <c r="F54"/>
  <c r="F55"/>
  <c r="F56"/>
  <c r="D41" i="4" s="1"/>
  <c r="F57" i="3"/>
  <c r="F58"/>
  <c r="F59"/>
  <c r="F60"/>
  <c r="F61"/>
  <c r="F62"/>
  <c r="F63"/>
  <c r="F64"/>
  <c r="D49" i="4" s="1"/>
  <c r="F65" i="3"/>
  <c r="F66"/>
  <c r="F67"/>
  <c r="F68"/>
  <c r="F69"/>
  <c r="F70"/>
  <c r="F71"/>
  <c r="D56" i="4" s="1"/>
  <c r="E23" i="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C23"/>
  <c r="C24"/>
  <c r="C25"/>
  <c r="C26"/>
  <c r="C27"/>
  <c r="C28"/>
  <c r="C29"/>
  <c r="C30"/>
  <c r="C15" i="4" s="1"/>
  <c r="C31" i="3"/>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56" i="4" s="1"/>
  <c r="K22" i="3"/>
  <c r="J22"/>
  <c r="G22"/>
  <c r="F22"/>
  <c r="E22"/>
  <c r="C22"/>
  <c r="M62" i="4"/>
  <c r="I78" i="3"/>
  <c r="I77"/>
  <c r="B5"/>
  <c r="J6"/>
  <c r="D6"/>
  <c r="AK95" i="6"/>
  <c r="AL95" s="1"/>
  <c r="AK96"/>
  <c r="AL96" s="1"/>
  <c r="M24" i="3" s="1"/>
  <c r="P9" i="4" s="1"/>
  <c r="AK97" i="6"/>
  <c r="AK98"/>
  <c r="AK99"/>
  <c r="AK100"/>
  <c r="AL100" s="1"/>
  <c r="AK102"/>
  <c r="AK103"/>
  <c r="AL103" s="1"/>
  <c r="AK104"/>
  <c r="AK105"/>
  <c r="AK106"/>
  <c r="AK107"/>
  <c r="AK108"/>
  <c r="AL108" s="1"/>
  <c r="AK109"/>
  <c r="AK110"/>
  <c r="AK111"/>
  <c r="AL111" s="1"/>
  <c r="AK112"/>
  <c r="AK113"/>
  <c r="AK114"/>
  <c r="AK115"/>
  <c r="AK116"/>
  <c r="AL116" s="1"/>
  <c r="AK117"/>
  <c r="AK118"/>
  <c r="AK119"/>
  <c r="AK120"/>
  <c r="AL120" s="1"/>
  <c r="M48" i="3" s="1"/>
  <c r="P33" i="4" s="1"/>
  <c r="AK121" i="6"/>
  <c r="AK122"/>
  <c r="AK123"/>
  <c r="AK124"/>
  <c r="AL124" s="1"/>
  <c r="AK125"/>
  <c r="AK126"/>
  <c r="AK127"/>
  <c r="AL127" s="1"/>
  <c r="AK128"/>
  <c r="AK129"/>
  <c r="AK130"/>
  <c r="AK131"/>
  <c r="AK132"/>
  <c r="AL132" s="1"/>
  <c r="AK133"/>
  <c r="AK134"/>
  <c r="AK135"/>
  <c r="AK136"/>
  <c r="AK137"/>
  <c r="AK138"/>
  <c r="AK139"/>
  <c r="AK140"/>
  <c r="AL140" s="1"/>
  <c r="AK141"/>
  <c r="AK142"/>
  <c r="AK143"/>
  <c r="AL143" s="1"/>
  <c r="Z91"/>
  <c r="AH95" s="1"/>
  <c r="I23" i="3" s="1"/>
  <c r="L8" i="4" s="1"/>
  <c r="S8" s="1"/>
  <c r="B16" i="3"/>
  <c r="D8"/>
  <c r="Z89" i="6"/>
  <c r="AA89" s="1"/>
  <c r="AA90" s="1"/>
  <c r="AA91" s="1"/>
  <c r="AG94" l="1"/>
  <c r="H22" i="3" s="1"/>
  <c r="Q22" s="1"/>
  <c r="AG124" i="6"/>
  <c r="H52" i="3" s="1"/>
  <c r="G37" i="4" s="1"/>
  <c r="AH107" i="6"/>
  <c r="I35" i="3" s="1"/>
  <c r="L20" i="4" s="1"/>
  <c r="S20" s="1"/>
  <c r="AG116" i="6"/>
  <c r="H44" i="3" s="1"/>
  <c r="G29" i="4" s="1"/>
  <c r="AH99" i="6"/>
  <c r="I27" i="3" s="1"/>
  <c r="L12" i="4" s="1"/>
  <c r="S12" s="1"/>
  <c r="AG108" i="6"/>
  <c r="H36" i="3" s="1"/>
  <c r="G21" i="4" s="1"/>
  <c r="AG100" i="6"/>
  <c r="H28" i="3" s="1"/>
  <c r="G13" i="4" s="1"/>
  <c r="AH139" i="6"/>
  <c r="I67" i="3" s="1"/>
  <c r="L52" i="4" s="1"/>
  <c r="S52" s="1"/>
  <c r="AH131" i="6"/>
  <c r="I59" i="3" s="1"/>
  <c r="L44" i="4" s="1"/>
  <c r="S44" s="1"/>
  <c r="AG140" i="6"/>
  <c r="H68" i="3" s="1"/>
  <c r="G53" i="4" s="1"/>
  <c r="AH123" i="6"/>
  <c r="I51" i="3" s="1"/>
  <c r="L36" i="4" s="1"/>
  <c r="S36" s="1"/>
  <c r="AG132" i="6"/>
  <c r="H60" i="3" s="1"/>
  <c r="G45" i="4" s="1"/>
  <c r="AH115" i="6"/>
  <c r="I43" i="3" s="1"/>
  <c r="L28" i="4" s="1"/>
  <c r="S28" s="1"/>
  <c r="AG139" i="6"/>
  <c r="H67" i="3" s="1"/>
  <c r="G52" i="4" s="1"/>
  <c r="AG107" i="6"/>
  <c r="H35" i="3" s="1"/>
  <c r="G20" i="4" s="1"/>
  <c r="AH114" i="6"/>
  <c r="I42" i="3" s="1"/>
  <c r="L27" i="4" s="1"/>
  <c r="S27" s="1"/>
  <c r="AG131" i="6"/>
  <c r="H59" i="3" s="1"/>
  <c r="G44" i="4" s="1"/>
  <c r="AG123" i="6"/>
  <c r="H51" i="3" s="1"/>
  <c r="G36" i="4" s="1"/>
  <c r="AG115" i="6"/>
  <c r="H43" i="3" s="1"/>
  <c r="G28" i="4" s="1"/>
  <c r="AG99" i="6"/>
  <c r="H27" i="3" s="1"/>
  <c r="G12" i="4" s="1"/>
  <c r="AH138" i="6"/>
  <c r="I66" i="3" s="1"/>
  <c r="L51" i="4" s="1"/>
  <c r="T51" s="1"/>
  <c r="AH130" i="6"/>
  <c r="I58" i="3" s="1"/>
  <c r="L43" i="4" s="1"/>
  <c r="S43" s="1"/>
  <c r="AH122" i="6"/>
  <c r="I50" i="3" s="1"/>
  <c r="L35" i="4" s="1"/>
  <c r="S35" s="1"/>
  <c r="AH106" i="6"/>
  <c r="I34" i="3" s="1"/>
  <c r="L19" i="4" s="1"/>
  <c r="T19" s="1"/>
  <c r="AH98" i="6"/>
  <c r="I26" i="3" s="1"/>
  <c r="L11" i="4" s="1"/>
  <c r="T11" s="1"/>
  <c r="AG138" i="6"/>
  <c r="H66" i="3" s="1"/>
  <c r="G51" i="4" s="1"/>
  <c r="AG130" i="6"/>
  <c r="H58" i="3" s="1"/>
  <c r="G43" i="4" s="1"/>
  <c r="AG122" i="6"/>
  <c r="H50" i="3" s="1"/>
  <c r="G35" i="4" s="1"/>
  <c r="AG114" i="6"/>
  <c r="H42" i="3" s="1"/>
  <c r="G27" i="4" s="1"/>
  <c r="AG106" i="6"/>
  <c r="H34" i="3" s="1"/>
  <c r="G19" i="4" s="1"/>
  <c r="AG98" i="6"/>
  <c r="H26" i="3" s="1"/>
  <c r="G11" i="4" s="1"/>
  <c r="AH137" i="6"/>
  <c r="I65" i="3" s="1"/>
  <c r="L50" i="4" s="1"/>
  <c r="S50" s="1"/>
  <c r="AH129" i="6"/>
  <c r="I57" i="3" s="1"/>
  <c r="L42" i="4" s="1"/>
  <c r="S42" s="1"/>
  <c r="AH121" i="6"/>
  <c r="I49" i="3" s="1"/>
  <c r="L34" i="4" s="1"/>
  <c r="S34" s="1"/>
  <c r="AH113" i="6"/>
  <c r="I41" i="3" s="1"/>
  <c r="L26" i="4" s="1"/>
  <c r="S26" s="1"/>
  <c r="AH105" i="6"/>
  <c r="I33" i="3" s="1"/>
  <c r="L18" i="4" s="1"/>
  <c r="S18" s="1"/>
  <c r="AH97" i="6"/>
  <c r="I25" i="3" s="1"/>
  <c r="L10" i="4" s="1"/>
  <c r="S10" s="1"/>
  <c r="AG137" i="6"/>
  <c r="H65" i="3" s="1"/>
  <c r="G50" i="4" s="1"/>
  <c r="AG129" i="6"/>
  <c r="H57" i="3" s="1"/>
  <c r="G42" i="4" s="1"/>
  <c r="AG121" i="6"/>
  <c r="H49" i="3" s="1"/>
  <c r="G34" i="4" s="1"/>
  <c r="AG113" i="6"/>
  <c r="H41" i="3" s="1"/>
  <c r="G26" i="4" s="1"/>
  <c r="AG105" i="6"/>
  <c r="H33" i="3" s="1"/>
  <c r="G18" i="4" s="1"/>
  <c r="AG97" i="6"/>
  <c r="H25" i="3" s="1"/>
  <c r="G10" i="4" s="1"/>
  <c r="AH136" i="6"/>
  <c r="I64" i="3" s="1"/>
  <c r="L49" i="4" s="1"/>
  <c r="S49" s="1"/>
  <c r="AH128" i="6"/>
  <c r="I56" i="3" s="1"/>
  <c r="L41" i="4" s="1"/>
  <c r="S41" s="1"/>
  <c r="AH120" i="6"/>
  <c r="I48" i="3" s="1"/>
  <c r="L33" i="4" s="1"/>
  <c r="S33" s="1"/>
  <c r="AH112" i="6"/>
  <c r="I40" i="3" s="1"/>
  <c r="L25" i="4" s="1"/>
  <c r="S25" s="1"/>
  <c r="AH104" i="6"/>
  <c r="I32" i="3" s="1"/>
  <c r="L17" i="4" s="1"/>
  <c r="S17" s="1"/>
  <c r="B29" i="3"/>
  <c r="B37"/>
  <c r="B45"/>
  <c r="B53"/>
  <c r="B61"/>
  <c r="B69"/>
  <c r="B30"/>
  <c r="B38"/>
  <c r="B46"/>
  <c r="B54"/>
  <c r="B62"/>
  <c r="B70"/>
  <c r="B23"/>
  <c r="B31"/>
  <c r="B39"/>
  <c r="B47"/>
  <c r="B55"/>
  <c r="B63"/>
  <c r="B71"/>
  <c r="B24"/>
  <c r="B32"/>
  <c r="B40"/>
  <c r="B48"/>
  <c r="B56"/>
  <c r="B64"/>
  <c r="B22"/>
  <c r="B25"/>
  <c r="B33"/>
  <c r="B41"/>
  <c r="B49"/>
  <c r="B57"/>
  <c r="B65"/>
  <c r="B26"/>
  <c r="B34"/>
  <c r="B42"/>
  <c r="B50"/>
  <c r="B58"/>
  <c r="B66"/>
  <c r="B27"/>
  <c r="B35"/>
  <c r="B43"/>
  <c r="B51"/>
  <c r="B59"/>
  <c r="B67"/>
  <c r="B28"/>
  <c r="B36"/>
  <c r="B44"/>
  <c r="B52"/>
  <c r="B60"/>
  <c r="B68"/>
  <c r="AG136" i="6"/>
  <c r="H64" i="3" s="1"/>
  <c r="G49" i="4" s="1"/>
  <c r="AG128" i="6"/>
  <c r="H56" i="3" s="1"/>
  <c r="G41" i="4" s="1"/>
  <c r="AG120" i="6"/>
  <c r="H48" i="3" s="1"/>
  <c r="G33" i="4" s="1"/>
  <c r="AG112" i="6"/>
  <c r="H40" i="3" s="1"/>
  <c r="G25" i="4" s="1"/>
  <c r="AG104" i="6"/>
  <c r="H32" i="3" s="1"/>
  <c r="G17" i="4" s="1"/>
  <c r="AH143" i="6"/>
  <c r="I71" i="3" s="1"/>
  <c r="AH135" i="6"/>
  <c r="I63" i="3" s="1"/>
  <c r="L48" i="4" s="1"/>
  <c r="S48" s="1"/>
  <c r="AH127" i="6"/>
  <c r="I55" i="3" s="1"/>
  <c r="L40" i="4" s="1"/>
  <c r="T40" s="1"/>
  <c r="AH119" i="6"/>
  <c r="I47" i="3" s="1"/>
  <c r="L32" i="4" s="1"/>
  <c r="S32" s="1"/>
  <c r="AH111" i="6"/>
  <c r="I39" i="3" s="1"/>
  <c r="L24" i="4" s="1"/>
  <c r="S24" s="1"/>
  <c r="AH103" i="6"/>
  <c r="I31" i="3" s="1"/>
  <c r="L16" i="4" s="1"/>
  <c r="S16" s="1"/>
  <c r="AG143" i="6"/>
  <c r="H71" i="3" s="1"/>
  <c r="AG135" i="6"/>
  <c r="H63" i="3" s="1"/>
  <c r="G48" i="4" s="1"/>
  <c r="AG127" i="6"/>
  <c r="H55" i="3" s="1"/>
  <c r="G40" i="4" s="1"/>
  <c r="AG119" i="6"/>
  <c r="H47" i="3" s="1"/>
  <c r="G32" i="4" s="1"/>
  <c r="AG111" i="6"/>
  <c r="H39" i="3" s="1"/>
  <c r="G24" i="4" s="1"/>
  <c r="AG103" i="6"/>
  <c r="H31" i="3" s="1"/>
  <c r="G16" i="4" s="1"/>
  <c r="AH142" i="6"/>
  <c r="I70" i="3" s="1"/>
  <c r="L55" i="4" s="1"/>
  <c r="S55" s="1"/>
  <c r="AH134" i="6"/>
  <c r="I62" i="3" s="1"/>
  <c r="L47" i="4" s="1"/>
  <c r="S47" s="1"/>
  <c r="AH126" i="6"/>
  <c r="I54" i="3" s="1"/>
  <c r="L39" i="4" s="1"/>
  <c r="T39" s="1"/>
  <c r="AH118" i="6"/>
  <c r="I46" i="3" s="1"/>
  <c r="L31" i="4" s="1"/>
  <c r="S31" s="1"/>
  <c r="AH110" i="6"/>
  <c r="I38" i="3" s="1"/>
  <c r="L23" i="4" s="1"/>
  <c r="S23" s="1"/>
  <c r="AH102" i="6"/>
  <c r="I30" i="3" s="1"/>
  <c r="L15" i="4" s="1"/>
  <c r="S15" s="1"/>
  <c r="AG142" i="6"/>
  <c r="H70" i="3" s="1"/>
  <c r="G55" i="4" s="1"/>
  <c r="AG134" i="6"/>
  <c r="H62" i="3" s="1"/>
  <c r="G47" i="4" s="1"/>
  <c r="AG126" i="6"/>
  <c r="H54" i="3" s="1"/>
  <c r="G39" i="4" s="1"/>
  <c r="AG118" i="6"/>
  <c r="H46" i="3" s="1"/>
  <c r="G31" i="4" s="1"/>
  <c r="AG110" i="6"/>
  <c r="H38" i="3" s="1"/>
  <c r="G23" i="4" s="1"/>
  <c r="AG102" i="6"/>
  <c r="H30" i="3" s="1"/>
  <c r="G15" i="4" s="1"/>
  <c r="AH141" i="6"/>
  <c r="I69" i="3" s="1"/>
  <c r="L54" i="4" s="1"/>
  <c r="S54" s="1"/>
  <c r="AH133" i="6"/>
  <c r="I61" i="3" s="1"/>
  <c r="L46" i="4" s="1"/>
  <c r="T46" s="1"/>
  <c r="AH125" i="6"/>
  <c r="I53" i="3" s="1"/>
  <c r="L38" i="4" s="1"/>
  <c r="S38" s="1"/>
  <c r="AH117" i="6"/>
  <c r="I45" i="3" s="1"/>
  <c r="L30" i="4" s="1"/>
  <c r="S30" s="1"/>
  <c r="AH109" i="6"/>
  <c r="I37" i="3" s="1"/>
  <c r="L22" i="4" s="1"/>
  <c r="S22" s="1"/>
  <c r="AH101" i="6"/>
  <c r="I29" i="3" s="1"/>
  <c r="L14" i="4" s="1"/>
  <c r="S14" s="1"/>
  <c r="AG141" i="6"/>
  <c r="H69" i="3" s="1"/>
  <c r="G54" i="4" s="1"/>
  <c r="AG133" i="6"/>
  <c r="H61" i="3" s="1"/>
  <c r="G46" i="4" s="1"/>
  <c r="AG125" i="6"/>
  <c r="H53" i="3" s="1"/>
  <c r="G38" i="4" s="1"/>
  <c r="AG117" i="6"/>
  <c r="H45" i="3" s="1"/>
  <c r="G30" i="4" s="1"/>
  <c r="AG109" i="6"/>
  <c r="H37" i="3" s="1"/>
  <c r="G22" i="4" s="1"/>
  <c r="AG101" i="6"/>
  <c r="H29" i="3" s="1"/>
  <c r="G14" i="4" s="1"/>
  <c r="AH140" i="6"/>
  <c r="I68" i="3" s="1"/>
  <c r="L53" i="4" s="1"/>
  <c r="S53" s="1"/>
  <c r="AH132" i="6"/>
  <c r="I60" i="3" s="1"/>
  <c r="L45" i="4" s="1"/>
  <c r="S45" s="1"/>
  <c r="AH124" i="6"/>
  <c r="I52" i="3" s="1"/>
  <c r="L37" i="4" s="1"/>
  <c r="S37" s="1"/>
  <c r="AH116" i="6"/>
  <c r="I44" i="3" s="1"/>
  <c r="L29" i="4" s="1"/>
  <c r="S29" s="1"/>
  <c r="AH108" i="6"/>
  <c r="I36" i="3" s="1"/>
  <c r="L21" i="4" s="1"/>
  <c r="S21" s="1"/>
  <c r="AH100" i="6"/>
  <c r="I28" i="3" s="1"/>
  <c r="L13" i="4" s="1"/>
  <c r="S13" s="1"/>
  <c r="C23"/>
  <c r="C31"/>
  <c r="C39"/>
  <c r="C47"/>
  <c r="C55"/>
  <c r="C8"/>
  <c r="T8"/>
  <c r="R8" s="1"/>
  <c r="R23" i="3"/>
  <c r="M9" i="4"/>
  <c r="AL123" i="6"/>
  <c r="M51" i="3" s="1"/>
  <c r="P36" i="4" s="1"/>
  <c r="M40"/>
  <c r="AL115" i="6"/>
  <c r="M43" i="3" s="1"/>
  <c r="P28" i="4" s="1"/>
  <c r="AL121" i="6"/>
  <c r="M49" i="3" s="1"/>
  <c r="P34" i="4" s="1"/>
  <c r="M8"/>
  <c r="AL113" i="6"/>
  <c r="M41" i="3" s="1"/>
  <c r="P26" i="4" s="1"/>
  <c r="C17"/>
  <c r="AL139" i="6"/>
  <c r="M67" i="3" s="1"/>
  <c r="P52" i="4" s="1"/>
  <c r="AL107" i="6"/>
  <c r="M35" i="3" s="1"/>
  <c r="P20" i="4" s="1"/>
  <c r="AL137" i="6"/>
  <c r="M65" i="3" s="1"/>
  <c r="P50" i="4" s="1"/>
  <c r="AL105" i="6"/>
  <c r="M33" i="3" s="1"/>
  <c r="P18" i="4" s="1"/>
  <c r="AL131" i="6"/>
  <c r="M59" i="3" s="1"/>
  <c r="P44" i="4" s="1"/>
  <c r="AL99" i="6"/>
  <c r="M27" i="3" s="1"/>
  <c r="P12" i="4" s="1"/>
  <c r="AL129" i="6"/>
  <c r="M57" i="3" s="1"/>
  <c r="P42" i="4" s="1"/>
  <c r="AL97" i="6"/>
  <c r="M25" i="3" s="1"/>
  <c r="P10" i="4" s="1"/>
  <c r="AM124" i="6"/>
  <c r="L52" i="3" s="1"/>
  <c r="O37" i="4" s="1"/>
  <c r="N42"/>
  <c r="AM120" i="6"/>
  <c r="L48" i="3" s="1"/>
  <c r="O33" i="4" s="1"/>
  <c r="M32"/>
  <c r="AL142" i="6"/>
  <c r="M70" i="3" s="1"/>
  <c r="P55" i="4" s="1"/>
  <c r="AL134" i="6"/>
  <c r="M62" i="3" s="1"/>
  <c r="P47" i="4" s="1"/>
  <c r="AL126" i="6"/>
  <c r="M54" i="3" s="1"/>
  <c r="P39" i="4" s="1"/>
  <c r="AL118" i="6"/>
  <c r="M46" i="3" s="1"/>
  <c r="P31" i="4" s="1"/>
  <c r="AL110" i="6"/>
  <c r="M38" i="3" s="1"/>
  <c r="P23" i="4" s="1"/>
  <c r="AL102" i="6"/>
  <c r="M30" i="3" s="1"/>
  <c r="P15" i="4" s="1"/>
  <c r="D42"/>
  <c r="AL135" i="6"/>
  <c r="M63" i="3" s="1"/>
  <c r="P48" i="4" s="1"/>
  <c r="AL119" i="6"/>
  <c r="M47" i="3" s="1"/>
  <c r="P32" i="4" s="1"/>
  <c r="C21"/>
  <c r="AM100" i="6"/>
  <c r="L28" i="3" s="1"/>
  <c r="O13" i="4" s="1"/>
  <c r="M24"/>
  <c r="AL141" i="6"/>
  <c r="M69" i="3" s="1"/>
  <c r="P54" i="4" s="1"/>
  <c r="AL133" i="6"/>
  <c r="M61" i="3" s="1"/>
  <c r="P46" i="4" s="1"/>
  <c r="AL125" i="6"/>
  <c r="M53" i="3" s="1"/>
  <c r="P38" i="4" s="1"/>
  <c r="AL117" i="6"/>
  <c r="M45" i="3" s="1"/>
  <c r="P30" i="4" s="1"/>
  <c r="AL109" i="6"/>
  <c r="M37" i="3" s="1"/>
  <c r="P22" i="4" s="1"/>
  <c r="M16"/>
  <c r="AL138" i="6"/>
  <c r="M66" i="3" s="1"/>
  <c r="P51" i="4" s="1"/>
  <c r="AL130" i="6"/>
  <c r="M58" i="3" s="1"/>
  <c r="P43" i="4" s="1"/>
  <c r="AL122" i="6"/>
  <c r="M50" i="3" s="1"/>
  <c r="P35" i="4" s="1"/>
  <c r="AL114" i="6"/>
  <c r="M42" i="3" s="1"/>
  <c r="P27" i="4" s="1"/>
  <c r="AL106" i="6"/>
  <c r="M34" i="3" s="1"/>
  <c r="P19" i="4" s="1"/>
  <c r="AL98" i="6"/>
  <c r="M26" i="3" s="1"/>
  <c r="P11" i="4" s="1"/>
  <c r="D23"/>
  <c r="M48"/>
  <c r="AL136" i="6"/>
  <c r="M64" i="3" s="1"/>
  <c r="P49" i="4" s="1"/>
  <c r="AL128" i="6"/>
  <c r="M56" i="3" s="1"/>
  <c r="P41" i="4" s="1"/>
  <c r="AL112" i="6"/>
  <c r="M40" i="3" s="1"/>
  <c r="P25" i="4" s="1"/>
  <c r="AL104" i="6"/>
  <c r="M32" i="3" s="1"/>
  <c r="P17" i="4" s="1"/>
  <c r="M68" i="3"/>
  <c r="P53" i="4" s="1"/>
  <c r="M60" i="3"/>
  <c r="P45" i="4" s="1"/>
  <c r="M52" i="3"/>
  <c r="P37" i="4" s="1"/>
  <c r="M44" i="3"/>
  <c r="P29" i="4" s="1"/>
  <c r="M36" i="3"/>
  <c r="P21" i="4" s="1"/>
  <c r="M28" i="3"/>
  <c r="P13" i="4" s="1"/>
  <c r="M71" i="3"/>
  <c r="P56" i="4" s="1"/>
  <c r="M55" i="3"/>
  <c r="P40" i="4" s="1"/>
  <c r="M39" i="3"/>
  <c r="P24" i="4" s="1"/>
  <c r="M31" i="3"/>
  <c r="P16" i="4" s="1"/>
  <c r="M22" i="3"/>
  <c r="P7" i="4" s="1"/>
  <c r="M20"/>
  <c r="M52"/>
  <c r="M44"/>
  <c r="M36"/>
  <c r="M12"/>
  <c r="N34"/>
  <c r="AM140" i="6"/>
  <c r="L68" i="3" s="1"/>
  <c r="O53" i="4" s="1"/>
  <c r="AG96" i="6"/>
  <c r="H24" i="3" s="1"/>
  <c r="M55" i="4"/>
  <c r="M51"/>
  <c r="M47"/>
  <c r="M43"/>
  <c r="M39"/>
  <c r="M35"/>
  <c r="M31"/>
  <c r="M27"/>
  <c r="M23"/>
  <c r="M19"/>
  <c r="M15"/>
  <c r="M11"/>
  <c r="AM116" i="6"/>
  <c r="L44" i="3" s="1"/>
  <c r="O29" i="4" s="1"/>
  <c r="AG95" i="6"/>
  <c r="H23" i="3" s="1"/>
  <c r="D18" i="4"/>
  <c r="N26"/>
  <c r="D9"/>
  <c r="N18"/>
  <c r="AH94" i="6"/>
  <c r="I22" i="3" s="1"/>
  <c r="AH96" i="6"/>
  <c r="I24" i="3" s="1"/>
  <c r="M54" i="4"/>
  <c r="M46"/>
  <c r="M38"/>
  <c r="M34"/>
  <c r="M30"/>
  <c r="M26"/>
  <c r="M22"/>
  <c r="M14"/>
  <c r="C13"/>
  <c r="C41"/>
  <c r="AM132" i="6"/>
  <c r="L60" i="3" s="1"/>
  <c r="O45" i="4" s="1"/>
  <c r="M28"/>
  <c r="C37"/>
  <c r="M53"/>
  <c r="M49"/>
  <c r="M45"/>
  <c r="M41"/>
  <c r="M37"/>
  <c r="M33"/>
  <c r="M29"/>
  <c r="M25"/>
  <c r="M21"/>
  <c r="M17"/>
  <c r="M13"/>
  <c r="C25"/>
  <c r="N22"/>
  <c r="D22"/>
  <c r="C22"/>
  <c r="N46"/>
  <c r="C46"/>
  <c r="N30"/>
  <c r="C30"/>
  <c r="D30"/>
  <c r="N54"/>
  <c r="D54"/>
  <c r="C54"/>
  <c r="D14"/>
  <c r="N14"/>
  <c r="C14"/>
  <c r="D38"/>
  <c r="N38"/>
  <c r="C38"/>
  <c r="D46"/>
  <c r="D48"/>
  <c r="N47"/>
  <c r="N8"/>
  <c r="AM108" i="6"/>
  <c r="L36" i="3" s="1"/>
  <c r="O21" i="4" s="1"/>
  <c r="C45"/>
  <c r="D47"/>
  <c r="D26"/>
  <c r="D8"/>
  <c r="N23"/>
  <c r="M23" i="3"/>
  <c r="P8" i="4" s="1"/>
  <c r="AM103" i="6"/>
  <c r="L31" i="3" s="1"/>
  <c r="O16" i="4" s="1"/>
  <c r="N39"/>
  <c r="D39"/>
  <c r="AM94" i="6"/>
  <c r="L22" i="3" s="1"/>
  <c r="O7" i="4" s="1"/>
  <c r="C33"/>
  <c r="D55"/>
  <c r="D15"/>
  <c r="N55"/>
  <c r="AM143" i="6"/>
  <c r="L71" i="3" s="1"/>
  <c r="O56" i="4" s="1"/>
  <c r="AM127" i="6"/>
  <c r="L55" i="3" s="1"/>
  <c r="O40" i="4" s="1"/>
  <c r="AM111" i="6"/>
  <c r="L39" i="3" s="1"/>
  <c r="O24" i="4" s="1"/>
  <c r="C53"/>
  <c r="C9"/>
  <c r="D34"/>
  <c r="N31"/>
  <c r="N10"/>
  <c r="M7"/>
  <c r="N7"/>
  <c r="N15"/>
  <c r="C49"/>
  <c r="C29"/>
  <c r="D50"/>
  <c r="D31"/>
  <c r="D10"/>
  <c r="N50"/>
  <c r="C52"/>
  <c r="C44"/>
  <c r="C36"/>
  <c r="C28"/>
  <c r="C20"/>
  <c r="C12"/>
  <c r="C51"/>
  <c r="C43"/>
  <c r="C35"/>
  <c r="C27"/>
  <c r="C19"/>
  <c r="C11"/>
  <c r="D53"/>
  <c r="D45"/>
  <c r="D37"/>
  <c r="D29"/>
  <c r="D21"/>
  <c r="D13"/>
  <c r="N49"/>
  <c r="N41"/>
  <c r="N33"/>
  <c r="N25"/>
  <c r="N17"/>
  <c r="C50"/>
  <c r="C42"/>
  <c r="C34"/>
  <c r="C26"/>
  <c r="C18"/>
  <c r="C10"/>
  <c r="D52"/>
  <c r="D44"/>
  <c r="D36"/>
  <c r="D28"/>
  <c r="D20"/>
  <c r="D12"/>
  <c r="N48"/>
  <c r="N40"/>
  <c r="N32"/>
  <c r="N24"/>
  <c r="N16"/>
  <c r="D51"/>
  <c r="D19"/>
  <c r="D35"/>
  <c r="D43"/>
  <c r="D27"/>
  <c r="D11"/>
  <c r="C48"/>
  <c r="C40"/>
  <c r="C32"/>
  <c r="C24"/>
  <c r="C16"/>
  <c r="D40"/>
  <c r="D32"/>
  <c r="D24"/>
  <c r="D16"/>
  <c r="AM96" i="6"/>
  <c r="L24" i="3" s="1"/>
  <c r="O9" i="4" s="1"/>
  <c r="C7"/>
  <c r="D7"/>
  <c r="Z93" i="6"/>
  <c r="Z92"/>
  <c r="Z95"/>
  <c r="T28" i="4" l="1"/>
  <c r="R28" s="1"/>
  <c r="R43" i="3"/>
  <c r="R58"/>
  <c r="Q36"/>
  <c r="Q67"/>
  <c r="R64"/>
  <c r="Q32"/>
  <c r="S39" i="4"/>
  <c r="R39" s="1"/>
  <c r="Q34" i="3"/>
  <c r="Q58"/>
  <c r="R47"/>
  <c r="Q52"/>
  <c r="R35"/>
  <c r="Q68"/>
  <c r="Q65"/>
  <c r="R48"/>
  <c r="Q69"/>
  <c r="T33" i="4"/>
  <c r="R33" s="1"/>
  <c r="T20"/>
  <c r="R20" s="1"/>
  <c r="T43"/>
  <c r="R43" s="1"/>
  <c r="T12"/>
  <c r="R12" s="1"/>
  <c r="R27" i="3"/>
  <c r="Q28"/>
  <c r="Q26"/>
  <c r="R54"/>
  <c r="Q38"/>
  <c r="Q40"/>
  <c r="T44" i="4"/>
  <c r="R44" s="1"/>
  <c r="T17"/>
  <c r="R17" s="1"/>
  <c r="R55" i="3"/>
  <c r="R42"/>
  <c r="Q41"/>
  <c r="T48" i="4"/>
  <c r="R48" s="1"/>
  <c r="R57" i="3"/>
  <c r="R26"/>
  <c r="Q45"/>
  <c r="Q47"/>
  <c r="S11" i="4"/>
  <c r="R11" s="1"/>
  <c r="Q59" i="3"/>
  <c r="R59"/>
  <c r="T42" i="4"/>
  <c r="R42" s="1"/>
  <c r="T37"/>
  <c r="R37" s="1"/>
  <c r="T15"/>
  <c r="R15" s="1"/>
  <c r="Q30" i="3"/>
  <c r="R52"/>
  <c r="R40"/>
  <c r="T50" i="4"/>
  <c r="R50" s="1"/>
  <c r="R67" i="3"/>
  <c r="R65"/>
  <c r="T52" i="4"/>
  <c r="R52" s="1"/>
  <c r="R46" i="3"/>
  <c r="Q49"/>
  <c r="T35" i="4"/>
  <c r="R35" s="1"/>
  <c r="S19"/>
  <c r="R19" s="1"/>
  <c r="Q57" i="3"/>
  <c r="R32"/>
  <c r="T25" i="4"/>
  <c r="R25" s="1"/>
  <c r="R44" i="3"/>
  <c r="R50"/>
  <c r="Q35"/>
  <c r="Q63"/>
  <c r="Q61"/>
  <c r="R34"/>
  <c r="T27" i="4"/>
  <c r="R27" s="1"/>
  <c r="T29"/>
  <c r="R29" s="1"/>
  <c r="Q56" i="3"/>
  <c r="Q44"/>
  <c r="T54" i="4"/>
  <c r="R54" s="1"/>
  <c r="R38" i="3"/>
  <c r="Q60"/>
  <c r="R36"/>
  <c r="N36" s="1"/>
  <c r="R69"/>
  <c r="R39"/>
  <c r="T18" i="4"/>
  <c r="R18" s="1"/>
  <c r="T21"/>
  <c r="R21" s="1"/>
  <c r="Q27" i="3"/>
  <c r="Q66"/>
  <c r="Q25"/>
  <c r="T34" i="4"/>
  <c r="R34" s="1"/>
  <c r="T38"/>
  <c r="R38" s="1"/>
  <c r="T32"/>
  <c r="R32" s="1"/>
  <c r="T36"/>
  <c r="R36" s="1"/>
  <c r="Q62" i="3"/>
  <c r="Q51"/>
  <c r="Q29"/>
  <c r="Q64"/>
  <c r="R49"/>
  <c r="R53"/>
  <c r="Q31"/>
  <c r="Q33"/>
  <c r="R45"/>
  <c r="S40" i="4"/>
  <c r="R40" s="1"/>
  <c r="R70" i="3"/>
  <c r="Q37"/>
  <c r="R41"/>
  <c r="T23" i="4"/>
  <c r="R23" s="1"/>
  <c r="R51" i="3"/>
  <c r="Q70"/>
  <c r="Q39"/>
  <c r="Q53"/>
  <c r="T26" i="4"/>
  <c r="R26" s="1"/>
  <c r="Q43" i="3"/>
  <c r="T30" i="4"/>
  <c r="R30" s="1"/>
  <c r="T45"/>
  <c r="R45" s="1"/>
  <c r="T22"/>
  <c r="R22" s="1"/>
  <c r="R28" i="3"/>
  <c r="R60"/>
  <c r="T16" i="4"/>
  <c r="R16" s="1"/>
  <c r="T49"/>
  <c r="R49" s="1"/>
  <c r="T55"/>
  <c r="R55" s="1"/>
  <c r="S46"/>
  <c r="R46" s="1"/>
  <c r="Q42" i="3"/>
  <c r="R25"/>
  <c r="R68"/>
  <c r="T14" i="4"/>
  <c r="R14" s="1"/>
  <c r="Q46" i="3"/>
  <c r="R29"/>
  <c r="N29" s="1"/>
  <c r="R56"/>
  <c r="T47" i="4"/>
  <c r="R47" s="1"/>
  <c r="R71" i="3"/>
  <c r="L56" i="4"/>
  <c r="Q50" i="3"/>
  <c r="R31"/>
  <c r="R62"/>
  <c r="Q48"/>
  <c r="R33"/>
  <c r="T24" i="4"/>
  <c r="R24" s="1"/>
  <c r="T10"/>
  <c r="R10" s="1"/>
  <c r="T53"/>
  <c r="R53" s="1"/>
  <c r="S51"/>
  <c r="R51" s="1"/>
  <c r="B8"/>
  <c r="B16"/>
  <c r="B24"/>
  <c r="B32"/>
  <c r="B40"/>
  <c r="B48"/>
  <c r="B56"/>
  <c r="B9"/>
  <c r="B17"/>
  <c r="B25"/>
  <c r="B33"/>
  <c r="B41"/>
  <c r="B49"/>
  <c r="B7"/>
  <c r="B10"/>
  <c r="B18"/>
  <c r="B26"/>
  <c r="B34"/>
  <c r="B42"/>
  <c r="B50"/>
  <c r="B11"/>
  <c r="B19"/>
  <c r="B27"/>
  <c r="B35"/>
  <c r="B43"/>
  <c r="B51"/>
  <c r="B12"/>
  <c r="B20"/>
  <c r="B28"/>
  <c r="B36"/>
  <c r="B44"/>
  <c r="B52"/>
  <c r="B13"/>
  <c r="B21"/>
  <c r="B29"/>
  <c r="B37"/>
  <c r="B45"/>
  <c r="B53"/>
  <c r="B14"/>
  <c r="B22"/>
  <c r="B30"/>
  <c r="B38"/>
  <c r="B46"/>
  <c r="B54"/>
  <c r="B15"/>
  <c r="B23"/>
  <c r="B31"/>
  <c r="B39"/>
  <c r="B47"/>
  <c r="B55"/>
  <c r="Q54" i="3"/>
  <c r="R66"/>
  <c r="Q55"/>
  <c r="R63"/>
  <c r="R37"/>
  <c r="R30"/>
  <c r="R61"/>
  <c r="T41" i="4"/>
  <c r="R41" s="1"/>
  <c r="T31"/>
  <c r="R31" s="1"/>
  <c r="T13"/>
  <c r="R13" s="1"/>
  <c r="Q71" i="3"/>
  <c r="G56" i="4"/>
  <c r="AM102" i="6"/>
  <c r="L30" i="3" s="1"/>
  <c r="O15" i="4" s="1"/>
  <c r="AM99" i="6"/>
  <c r="L27" i="3" s="1"/>
  <c r="O12" i="4" s="1"/>
  <c r="AM114" i="6"/>
  <c r="L42" i="3" s="1"/>
  <c r="O27" i="4" s="1"/>
  <c r="M29" i="3"/>
  <c r="P14" i="4" s="1"/>
  <c r="AM101" i="6"/>
  <c r="L29" i="3" s="1"/>
  <c r="O14" i="4" s="1"/>
  <c r="N64" i="3"/>
  <c r="AM130" i="6"/>
  <c r="L58" i="3" s="1"/>
  <c r="O43" i="4" s="1"/>
  <c r="AM129" i="6"/>
  <c r="L57" i="3" s="1"/>
  <c r="O42" i="4" s="1"/>
  <c r="AM122" i="6"/>
  <c r="L50" i="3" s="1"/>
  <c r="O35" i="4" s="1"/>
  <c r="AM109" i="6"/>
  <c r="L37" i="3" s="1"/>
  <c r="O22" i="4" s="1"/>
  <c r="AM106" i="6"/>
  <c r="L34" i="3" s="1"/>
  <c r="O19" i="4" s="1"/>
  <c r="AM104" i="6"/>
  <c r="L32" i="3" s="1"/>
  <c r="O17" i="4" s="1"/>
  <c r="AM138" i="6"/>
  <c r="L66" i="3" s="1"/>
  <c r="O51" i="4" s="1"/>
  <c r="AM107" i="6"/>
  <c r="L35" i="3" s="1"/>
  <c r="O20" i="4" s="1"/>
  <c r="AM117" i="6"/>
  <c r="L45" i="3" s="1"/>
  <c r="O30" i="4" s="1"/>
  <c r="AM112" i="6"/>
  <c r="L40" i="3" s="1"/>
  <c r="O25" i="4" s="1"/>
  <c r="AM115" i="6"/>
  <c r="L43" i="3" s="1"/>
  <c r="O28" i="4" s="1"/>
  <c r="AM125" i="6"/>
  <c r="L53" i="3" s="1"/>
  <c r="O38" i="4" s="1"/>
  <c r="AM128" i="6"/>
  <c r="L56" i="3" s="1"/>
  <c r="O41" i="4" s="1"/>
  <c r="AM123" i="6"/>
  <c r="L51" i="3" s="1"/>
  <c r="O36" i="4" s="1"/>
  <c r="AM133" i="6"/>
  <c r="L61" i="3" s="1"/>
  <c r="O46" i="4" s="1"/>
  <c r="AM136" i="6"/>
  <c r="L64" i="3" s="1"/>
  <c r="O49" i="4" s="1"/>
  <c r="AM131" i="6"/>
  <c r="L59" i="3" s="1"/>
  <c r="O44" i="4" s="1"/>
  <c r="AM141" i="6"/>
  <c r="L69" i="3" s="1"/>
  <c r="O54" i="4" s="1"/>
  <c r="AM105" i="6"/>
  <c r="L33" i="3" s="1"/>
  <c r="O18" i="4" s="1"/>
  <c r="AM139" i="6"/>
  <c r="L67" i="3" s="1"/>
  <c r="O52" i="4" s="1"/>
  <c r="AM118" i="6"/>
  <c r="L46" i="3" s="1"/>
  <c r="O31" i="4" s="1"/>
  <c r="AM113" i="6"/>
  <c r="L41" i="3" s="1"/>
  <c r="O26" i="4" s="1"/>
  <c r="AM110" i="6"/>
  <c r="L38" i="3" s="1"/>
  <c r="O23" i="4" s="1"/>
  <c r="AM126" i="6"/>
  <c r="L54" i="3" s="1"/>
  <c r="O39" i="4" s="1"/>
  <c r="AM142" i="6"/>
  <c r="L70" i="3" s="1"/>
  <c r="O55" i="4" s="1"/>
  <c r="AM121" i="6"/>
  <c r="L49" i="3" s="1"/>
  <c r="O34" i="4" s="1"/>
  <c r="AM119" i="6"/>
  <c r="L47" i="3" s="1"/>
  <c r="O32" i="4" s="1"/>
  <c r="AM134" i="6"/>
  <c r="L62" i="3" s="1"/>
  <c r="O47" i="4" s="1"/>
  <c r="AM135" i="6"/>
  <c r="L63" i="3" s="1"/>
  <c r="O48" i="4" s="1"/>
  <c r="AM137" i="6"/>
  <c r="L65" i="3" s="1"/>
  <c r="O50" i="4" s="1"/>
  <c r="AM98" i="6"/>
  <c r="L26" i="3" s="1"/>
  <c r="O11" i="4" s="1"/>
  <c r="AM97" i="6"/>
  <c r="L25" i="3" s="1"/>
  <c r="O10" i="4" s="1"/>
  <c r="G9"/>
  <c r="Q24" i="3"/>
  <c r="G8" i="4"/>
  <c r="Q23" i="3"/>
  <c r="N23" s="1"/>
  <c r="L9" i="4"/>
  <c r="R24" i="3"/>
  <c r="L7" i="4"/>
  <c r="R22" i="3"/>
  <c r="N22" s="1"/>
  <c r="G7" i="4"/>
  <c r="AM95" i="6"/>
  <c r="L23" i="3" s="1"/>
  <c r="O8" i="4" s="1"/>
  <c r="Z94" i="6"/>
  <c r="N43" i="3" l="1"/>
  <c r="N62"/>
  <c r="N58"/>
  <c r="N32"/>
  <c r="N65"/>
  <c r="N67"/>
  <c r="N68"/>
  <c r="N45"/>
  <c r="N55"/>
  <c r="N41"/>
  <c r="N48"/>
  <c r="N69"/>
  <c r="N34"/>
  <c r="N35"/>
  <c r="N47"/>
  <c r="N40"/>
  <c r="N52"/>
  <c r="N63"/>
  <c r="N49"/>
  <c r="N42"/>
  <c r="N59"/>
  <c r="N54"/>
  <c r="N37"/>
  <c r="N38"/>
  <c r="N27"/>
  <c r="N30"/>
  <c r="N50"/>
  <c r="N28"/>
  <c r="N26"/>
  <c r="N25"/>
  <c r="N44"/>
  <c r="N46"/>
  <c r="N51"/>
  <c r="N66"/>
  <c r="N57"/>
  <c r="N39"/>
  <c r="N61"/>
  <c r="N53"/>
  <c r="N60"/>
  <c r="N70"/>
  <c r="N56"/>
  <c r="N31"/>
  <c r="N33"/>
  <c r="S56" i="4"/>
  <c r="T56"/>
  <c r="N71" i="3"/>
  <c r="N24"/>
  <c r="T7" i="4"/>
  <c r="S7"/>
  <c r="S9"/>
  <c r="T9"/>
  <c r="R56" l="1"/>
  <c r="R7"/>
  <c r="R9"/>
</calcChain>
</file>

<file path=xl/sharedStrings.xml><?xml version="1.0" encoding="utf-8"?>
<sst xmlns="http://schemas.openxmlformats.org/spreadsheetml/2006/main" count="339" uniqueCount="208">
  <si>
    <t>S.NO</t>
  </si>
  <si>
    <t>SGT</t>
  </si>
  <si>
    <t/>
  </si>
  <si>
    <t>Working Place</t>
  </si>
  <si>
    <t>Basic pays</t>
  </si>
  <si>
    <t>Estt-Ele/Sec.Edn</t>
  </si>
  <si>
    <t>Sub:</t>
  </si>
  <si>
    <t>Ref:</t>
  </si>
  <si>
    <t>2) G.O.Ms.No.133, Dated. 02-05-1974</t>
  </si>
  <si>
    <t>3)Service Registers of the Individuals.</t>
  </si>
  <si>
    <t xml:space="preserve">4) Application of the  individual </t>
  </si>
  <si>
    <t>Order</t>
  </si>
  <si>
    <t>Annexure</t>
  </si>
  <si>
    <t>Rate of increment</t>
  </si>
  <si>
    <t>The above entries are made in the concern service register under proper attestation.</t>
  </si>
  <si>
    <t xml:space="preserve">                    Certified that every officer named below has been either (1) the incumbent of the appointment indicated against this name for a period of not less than ONE year since the date column (5) to (if he has been suspended for misconduct) column  (7) after deducting periods shown in column (8) &amp; (9) &amp;  that the increment has not been with held as penalty during that period or (2)  incumbent is entitled to the increment (1) shown in the explanatory memorandum attached:</t>
  </si>
  <si>
    <t>Sl. No.</t>
  </si>
  <si>
    <t>Appointment</t>
  </si>
  <si>
    <t>Whether Substantive or Officiative</t>
  </si>
  <si>
    <t>Suspended for Misconduct</t>
  </si>
  <si>
    <t>Leave without pay or if tenure was officiating any leave</t>
  </si>
  <si>
    <t>Date from which increrment may be given</t>
  </si>
  <si>
    <t>Scale of Pay</t>
  </si>
  <si>
    <t>Present 
Pay</t>
  </si>
  <si>
    <t>Amount of 
Increment</t>
  </si>
  <si>
    <t xml:space="preserve">
Future Pay</t>
  </si>
  <si>
    <t>From</t>
  </si>
  <si>
    <t>To</t>
  </si>
  <si>
    <t>The grant of the increrments in column (13) to (14) Nos. is sanctioned.</t>
  </si>
  <si>
    <r>
      <rPr>
        <b/>
        <sz val="11"/>
        <rFont val="Cambria"/>
        <family val="1"/>
      </rPr>
      <t>Note:</t>
    </r>
    <r>
      <rPr>
        <sz val="11"/>
        <rFont val="Cambria"/>
        <family val="1"/>
      </rPr>
      <t xml:space="preserve"> Explanatory memorandum in respect if Nos (15) is attached.</t>
    </r>
  </si>
  <si>
    <t xml:space="preserve">These extracts should not be sent to the Audit Officer   </t>
  </si>
  <si>
    <r>
      <rPr>
        <b/>
        <sz val="11"/>
        <rFont val="Cambria"/>
        <family val="1"/>
      </rPr>
      <t>Note:</t>
    </r>
    <r>
      <rPr>
        <sz val="11"/>
        <rFont val="Cambria"/>
        <family val="1"/>
      </rPr>
      <t xml:space="preserve"> When the  increment claimed is the first carry a Government Servant over an efficiency bar columns (5) and (1) to (4) should be filled in Red Ink.</t>
    </r>
  </si>
  <si>
    <t>PERIODICAL  INCREMENT  CERTIFICATE</t>
  </si>
  <si>
    <t xml:space="preserve">Jan </t>
  </si>
  <si>
    <t>Feb</t>
  </si>
  <si>
    <t>Mar</t>
  </si>
  <si>
    <t>Apr</t>
  </si>
  <si>
    <t>May</t>
  </si>
  <si>
    <t>Jun</t>
  </si>
  <si>
    <t>Jul</t>
  </si>
  <si>
    <t>Aug</t>
  </si>
  <si>
    <t>Sep</t>
  </si>
  <si>
    <t>Oct</t>
  </si>
  <si>
    <t>Nov</t>
  </si>
  <si>
    <t>Dec</t>
  </si>
  <si>
    <t>Dy Educational officer</t>
  </si>
  <si>
    <t>Mandal Educational Officer</t>
  </si>
  <si>
    <t>Gazetted Headmastress</t>
  </si>
  <si>
    <t>Gazetted Headmaster</t>
  </si>
  <si>
    <t>Headmaster</t>
  </si>
  <si>
    <t>Headmastress</t>
  </si>
  <si>
    <t>Correspondent</t>
  </si>
  <si>
    <t>---------------------------</t>
  </si>
  <si>
    <t>DDO Name :</t>
  </si>
  <si>
    <t>DDO Qualification :</t>
  </si>
  <si>
    <t>Proceeding No.</t>
  </si>
  <si>
    <t>Mandal :</t>
  </si>
  <si>
    <t>District :</t>
  </si>
  <si>
    <t>Proceeding Date :</t>
  </si>
  <si>
    <t>Bill Prepared Month :</t>
  </si>
  <si>
    <t>Proceeding issu DDO :</t>
  </si>
  <si>
    <t>B.Ed.,</t>
  </si>
  <si>
    <t>Jan</t>
  </si>
  <si>
    <t>If Dy.E.O Division :</t>
  </si>
  <si>
    <t>S.No</t>
  </si>
  <si>
    <t>Treasury ID</t>
  </si>
  <si>
    <t>Name</t>
  </si>
  <si>
    <t>Designation</t>
  </si>
  <si>
    <t>DDO Working Place :</t>
  </si>
  <si>
    <t>Increment Date</t>
  </si>
  <si>
    <t>Month</t>
  </si>
  <si>
    <t xml:space="preserve">Basic pay without including increment in this Month </t>
  </si>
  <si>
    <t>Name of the Employee</t>
  </si>
  <si>
    <t>Date from which increment is to be sanctioned</t>
  </si>
  <si>
    <t>Date from which Present Pay is drawn</t>
  </si>
  <si>
    <t xml:space="preserve"> Scale of Pay</t>
  </si>
  <si>
    <t>Present Pay</t>
  </si>
  <si>
    <t>Future Pay</t>
  </si>
  <si>
    <t xml:space="preserve"> </t>
  </si>
  <si>
    <t>Copy to</t>
  </si>
  <si>
    <t>Service</t>
  </si>
  <si>
    <t>3. Stock file</t>
  </si>
  <si>
    <t>2. Individual</t>
  </si>
  <si>
    <t xml:space="preserve">1. STO/PAO  </t>
  </si>
  <si>
    <t>Present</t>
  </si>
  <si>
    <t>Feture</t>
  </si>
  <si>
    <t>Difference</t>
  </si>
  <si>
    <t>Pro. No.</t>
  </si>
  <si>
    <t>Date :</t>
  </si>
  <si>
    <t xml:space="preserve">Signature : </t>
  </si>
  <si>
    <t>Whether Passed RLT/Dept. Test etc.</t>
  </si>
  <si>
    <t>DATA</t>
  </si>
  <si>
    <t xml:space="preserve">Update &amp; More Software Download </t>
  </si>
  <si>
    <t>www.teacherNews.in</t>
  </si>
  <si>
    <t>Yes</t>
  </si>
  <si>
    <t>No</t>
  </si>
  <si>
    <t xml:space="preserve">         Extract from the conduct register relating to the work and conduct of these officers during the periods concerned &amp; the records noted below are submitted.</t>
  </si>
  <si>
    <t>Name &amp; Disignation</t>
  </si>
  <si>
    <t>Programe Developed by C Ramanjaneyulu SA (PS) - www.teacherNews.in</t>
  </si>
  <si>
    <t>21230-63010</t>
  </si>
  <si>
    <t>28940-78910</t>
  </si>
  <si>
    <t>35120-87130</t>
  </si>
  <si>
    <t>Chenge Service below</t>
  </si>
  <si>
    <t xml:space="preserve">20000- 61960 </t>
  </si>
  <si>
    <t xml:space="preserve">20600-63660 </t>
  </si>
  <si>
    <t>21200- 65360</t>
  </si>
  <si>
    <t xml:space="preserve">22460- 69020 </t>
  </si>
  <si>
    <t xml:space="preserve">23120- 70850 </t>
  </si>
  <si>
    <t>23780- 72810</t>
  </si>
  <si>
    <t xml:space="preserve">25220- 76730 </t>
  </si>
  <si>
    <t xml:space="preserve">27500- 83000 </t>
  </si>
  <si>
    <t xml:space="preserve">28280- 83000 </t>
  </si>
  <si>
    <t xml:space="preserve">29980- 89720 </t>
  </si>
  <si>
    <t xml:space="preserve">32670-96890 </t>
  </si>
  <si>
    <t xml:space="preserve">34580-101970 </t>
  </si>
  <si>
    <t>35570-104510</t>
  </si>
  <si>
    <t>37640-  109910</t>
  </si>
  <si>
    <t xml:space="preserve">38720- 112610 </t>
  </si>
  <si>
    <t>40970- 118390</t>
  </si>
  <si>
    <t>44570- 121280</t>
  </si>
  <si>
    <t>45830-  124380</t>
  </si>
  <si>
    <t xml:space="preserve">48440-124380 </t>
  </si>
  <si>
    <t xml:space="preserve">54060-133900 </t>
  </si>
  <si>
    <t>57100-140540</t>
  </si>
  <si>
    <t xml:space="preserve">61960- 144150 </t>
  </si>
  <si>
    <t xml:space="preserve">65360-147760 </t>
  </si>
  <si>
    <t>70850-162780</t>
  </si>
  <si>
    <t>76730-166680</t>
  </si>
  <si>
    <t>80910-170580</t>
  </si>
  <si>
    <t>87480-174790</t>
  </si>
  <si>
    <t>94500- 174790</t>
  </si>
  <si>
    <t>101970-174790</t>
  </si>
  <si>
    <t>112610-174790</t>
  </si>
  <si>
    <t>124380-  179000</t>
  </si>
  <si>
    <t>133900-179000</t>
  </si>
  <si>
    <t>AP Employees &amp; Teachers Increment Proceeding Software (PRC 2022)</t>
  </si>
  <si>
    <t>Cadre</t>
  </si>
  <si>
    <t>Old Scale</t>
  </si>
  <si>
    <t>New Scale</t>
  </si>
  <si>
    <t>School Assistant </t>
  </si>
  <si>
    <t>44570 – 127480</t>
  </si>
  <si>
    <t>Head Master </t>
  </si>
  <si>
    <t>54060 – 140540</t>
  </si>
  <si>
    <t>32670 – 101970</t>
  </si>
  <si>
    <t>13000-40270</t>
  </si>
  <si>
    <t>13390-41380</t>
  </si>
  <si>
    <t>13780-42490</t>
  </si>
  <si>
    <t>14600-44870</t>
  </si>
  <si>
    <t>15030-46060</t>
  </si>
  <si>
    <t>15460-47330</t>
  </si>
  <si>
    <t>16400-49870</t>
  </si>
  <si>
    <t>17890-53950</t>
  </si>
  <si>
    <t>18400-55410</t>
  </si>
  <si>
    <t>19500-58330</t>
  </si>
  <si>
    <t>22460-66330</t>
  </si>
  <si>
    <t>23100-67990</t>
  </si>
  <si>
    <t>24440-71510</t>
  </si>
  <si>
    <t>25140-73270</t>
  </si>
  <si>
    <t>26600-77030</t>
  </si>
  <si>
    <t>29760-80930</t>
  </si>
  <si>
    <t>31460-84970</t>
  </si>
  <si>
    <t>37100-91450</t>
  </si>
  <si>
    <t>40270-93780</t>
  </si>
  <si>
    <t>42490-96110</t>
  </si>
  <si>
    <t>46060-98440</t>
  </si>
  <si>
    <t>49870-100770</t>
  </si>
  <si>
    <t>52590-103290</t>
  </si>
  <si>
    <t>56870-105810</t>
  </si>
  <si>
    <t>61450-105810</t>
  </si>
  <si>
    <t>66330-108330</t>
  </si>
  <si>
    <t>73270-108330</t>
  </si>
  <si>
    <t>80930-110850</t>
  </si>
  <si>
    <t>87130-110850</t>
  </si>
  <si>
    <t>PRC 2015                                           Scale of Pay</t>
  </si>
  <si>
    <t>PRC 2022                                                          Scale of Pay</t>
  </si>
  <si>
    <t>1) G.O.MS NO.1, Dated: 17.01.2022</t>
  </si>
  <si>
    <r>
      <t xml:space="preserve">For Update Software Information,  Add My Number </t>
    </r>
    <r>
      <rPr>
        <sz val="14"/>
        <color theme="0"/>
        <rFont val="Britannic Bold"/>
        <family val="2"/>
      </rPr>
      <t xml:space="preserve"> 8978531101 </t>
    </r>
    <r>
      <rPr>
        <sz val="14"/>
        <color rgb="FFFFFF00"/>
        <rFont val="Britannic Bold"/>
        <family val="2"/>
      </rPr>
      <t xml:space="preserve"> Your WhatsApp Groups</t>
    </r>
  </si>
  <si>
    <t>Update &amp; More Software Download www.teacherNews.in</t>
  </si>
  <si>
    <t xml:space="preserve">G VIJAYA BHARATHI </t>
  </si>
  <si>
    <t>B.Sc, M.A</t>
  </si>
  <si>
    <t>ZPHSCHOOL THIMMAPURAM</t>
  </si>
  <si>
    <t>PALNADU</t>
  </si>
  <si>
    <t xml:space="preserve">EDLAPADU </t>
  </si>
  <si>
    <t>14153794</t>
  </si>
  <si>
    <t xml:space="preserve">P V CHOWDARY </t>
  </si>
  <si>
    <t>SA (PS)</t>
  </si>
  <si>
    <t>ZPHS THIMMAPURAM</t>
  </si>
  <si>
    <t>14183061</t>
  </si>
  <si>
    <t>A V N H PRASAD</t>
  </si>
  <si>
    <t>SA(HIN)</t>
  </si>
  <si>
    <t>14138304</t>
  </si>
  <si>
    <t>K KRISHNAN</t>
  </si>
  <si>
    <t>P.Et</t>
  </si>
  <si>
    <t>14138316</t>
  </si>
  <si>
    <t>V SRINIVASA RAO</t>
  </si>
  <si>
    <t>SA(MATHS)</t>
  </si>
  <si>
    <t>14149867</t>
  </si>
  <si>
    <t>D SARATH CHANDRA</t>
  </si>
  <si>
    <t>SA(SS)</t>
  </si>
  <si>
    <t>14153959</t>
  </si>
  <si>
    <t>G CHAMUNDESWARI</t>
  </si>
  <si>
    <t>NIL</t>
  </si>
  <si>
    <t xml:space="preserve">      /AGI/2022</t>
  </si>
  <si>
    <t>SANKURU SULOCHANA</t>
  </si>
  <si>
    <t>SA (BS)</t>
  </si>
  <si>
    <t>M V NAGAIAH</t>
  </si>
  <si>
    <t>SA(ENG)</t>
  </si>
  <si>
    <t>Dec-2022</t>
  </si>
</sst>
</file>

<file path=xl/styles.xml><?xml version="1.0" encoding="utf-8"?>
<styleSheet xmlns="http://schemas.openxmlformats.org/spreadsheetml/2006/main">
  <numFmts count="1">
    <numFmt numFmtId="164" formatCode="0.000"/>
  </numFmts>
  <fonts count="48">
    <font>
      <sz val="11"/>
      <color theme="1"/>
      <name val="Calibri"/>
      <family val="2"/>
      <scheme val="minor"/>
    </font>
    <font>
      <sz val="10"/>
      <name val="Arial"/>
      <family val="2"/>
    </font>
    <font>
      <sz val="11"/>
      <color indexed="8"/>
      <name val="Calibri"/>
      <family val="2"/>
    </font>
    <font>
      <b/>
      <sz val="11"/>
      <color indexed="8"/>
      <name val="Cambria"/>
      <family val="1"/>
    </font>
    <font>
      <sz val="12"/>
      <color indexed="8"/>
      <name val="Cambria"/>
      <family val="1"/>
    </font>
    <font>
      <b/>
      <u/>
      <sz val="11"/>
      <color indexed="8"/>
      <name val="Cambria"/>
      <family val="1"/>
    </font>
    <font>
      <b/>
      <sz val="10"/>
      <color indexed="8"/>
      <name val="Cambria"/>
      <family val="1"/>
    </font>
    <font>
      <sz val="11"/>
      <name val="Cambria"/>
      <family val="1"/>
    </font>
    <font>
      <sz val="10"/>
      <name val="Cambria"/>
      <family val="1"/>
    </font>
    <font>
      <b/>
      <sz val="11"/>
      <name val="Cambria"/>
      <family val="1"/>
    </font>
    <font>
      <sz val="8"/>
      <name val="Calibri"/>
      <family val="2"/>
      <scheme val="minor"/>
    </font>
    <font>
      <b/>
      <sz val="11"/>
      <color theme="0"/>
      <name val="Cambria"/>
      <family val="1"/>
    </font>
    <font>
      <sz val="11"/>
      <color theme="1"/>
      <name val="Cambria"/>
      <family val="1"/>
    </font>
    <font>
      <sz val="18"/>
      <color indexed="47"/>
      <name val="Cambria"/>
      <family val="1"/>
    </font>
    <font>
      <sz val="12"/>
      <color theme="0"/>
      <name val="Cambria"/>
      <family val="1"/>
    </font>
    <font>
      <b/>
      <sz val="10"/>
      <color theme="0"/>
      <name val="Cambria"/>
      <family val="1"/>
    </font>
    <font>
      <sz val="14"/>
      <color indexed="8"/>
      <name val="Cambria"/>
      <family val="1"/>
    </font>
    <font>
      <sz val="11"/>
      <color indexed="8"/>
      <name val="Cambria"/>
      <family val="1"/>
    </font>
    <font>
      <sz val="10"/>
      <color theme="0"/>
      <name val="Cambria"/>
      <family val="1"/>
    </font>
    <font>
      <sz val="10"/>
      <color theme="1"/>
      <name val="Cambria"/>
      <family val="1"/>
    </font>
    <font>
      <b/>
      <sz val="8"/>
      <color indexed="8"/>
      <name val="Cambria"/>
      <family val="1"/>
    </font>
    <font>
      <b/>
      <sz val="10"/>
      <name val="Cambria"/>
      <family val="1"/>
    </font>
    <font>
      <sz val="8"/>
      <color indexed="8"/>
      <name val="Cambria"/>
      <family val="1"/>
    </font>
    <font>
      <sz val="12"/>
      <name val="Cambria"/>
      <family val="1"/>
    </font>
    <font>
      <sz val="12"/>
      <color rgb="FFFFFF00"/>
      <name val="Cambria"/>
      <family val="1"/>
    </font>
    <font>
      <sz val="10"/>
      <color indexed="8"/>
      <name val="Cambria"/>
      <family val="1"/>
    </font>
    <font>
      <sz val="11"/>
      <color theme="0"/>
      <name val="Cambria"/>
      <family val="1"/>
    </font>
    <font>
      <b/>
      <u/>
      <sz val="10"/>
      <color indexed="8"/>
      <name val="Cambria"/>
      <family val="1"/>
    </font>
    <font>
      <u/>
      <sz val="11"/>
      <color indexed="8"/>
      <name val="Cambria"/>
      <family val="1"/>
    </font>
    <font>
      <b/>
      <u/>
      <sz val="14"/>
      <name val="Cambria"/>
      <family val="1"/>
    </font>
    <font>
      <sz val="12"/>
      <color theme="1"/>
      <name val="Cambria"/>
      <family val="1"/>
    </font>
    <font>
      <sz val="11"/>
      <color rgb="FFFFFF00"/>
      <name val="Cambria"/>
      <family val="1"/>
    </font>
    <font>
      <sz val="18"/>
      <color rgb="FFFFFF00"/>
      <name val="Cambria"/>
      <family val="1"/>
    </font>
    <font>
      <b/>
      <sz val="12"/>
      <color indexed="8"/>
      <name val="Cambria"/>
      <family val="1"/>
    </font>
    <font>
      <b/>
      <sz val="14"/>
      <name val="Cambria"/>
      <family val="1"/>
    </font>
    <font>
      <b/>
      <sz val="14"/>
      <color rgb="FFFFFF00"/>
      <name val="Cambria"/>
      <family val="1"/>
    </font>
    <font>
      <b/>
      <sz val="14"/>
      <color theme="0"/>
      <name val="Cambria"/>
      <family val="1"/>
    </font>
    <font>
      <u/>
      <sz val="11"/>
      <color theme="10"/>
      <name val="Calibri"/>
      <family val="2"/>
      <scheme val="minor"/>
    </font>
    <font>
      <b/>
      <u/>
      <sz val="12"/>
      <color rgb="FFFFFF00"/>
      <name val="Cambria"/>
      <family val="1"/>
    </font>
    <font>
      <b/>
      <sz val="12"/>
      <color theme="4" tint="0.59999389629810485"/>
      <name val="Cambria"/>
      <family val="1"/>
    </font>
    <font>
      <b/>
      <sz val="16"/>
      <color rgb="FFFFFF00"/>
      <name val="Cambria"/>
      <family val="1"/>
    </font>
    <font>
      <b/>
      <sz val="16"/>
      <color theme="0"/>
      <name val="Cambria"/>
      <family val="1"/>
    </font>
    <font>
      <sz val="11"/>
      <color rgb="FF0000FF"/>
      <name val="Cambria"/>
      <family val="1"/>
    </font>
    <font>
      <sz val="14"/>
      <color rgb="FFFFFF00"/>
      <name val="Britannic Bold"/>
      <family val="2"/>
    </font>
    <font>
      <sz val="14"/>
      <color theme="0"/>
      <name val="Britannic Bold"/>
      <family val="2"/>
    </font>
    <font>
      <b/>
      <sz val="11"/>
      <color theme="0"/>
      <name val="Elephant"/>
      <family val="1"/>
    </font>
    <font>
      <sz val="16"/>
      <color theme="0"/>
      <name val="Britannic Bold"/>
      <family val="2"/>
    </font>
    <font>
      <sz val="18"/>
      <color theme="0"/>
      <name val="Cambria"/>
      <family val="1"/>
    </font>
  </fonts>
  <fills count="14">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FF0000"/>
        <bgColor indexed="64"/>
      </patternFill>
    </fill>
    <fill>
      <patternFill patternType="solid">
        <fgColor rgb="FF00B050"/>
        <bgColor indexed="64"/>
      </patternFill>
    </fill>
    <fill>
      <patternFill patternType="solid">
        <fgColor rgb="FF002060"/>
        <bgColor indexed="64"/>
      </patternFill>
    </fill>
    <fill>
      <patternFill patternType="solid">
        <fgColor theme="1"/>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362800"/>
        <bgColor indexed="64"/>
      </patternFill>
    </fill>
    <fill>
      <patternFill patternType="solid">
        <fgColor rgb="FF684D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rgb="FFFF0000"/>
      </left>
      <right style="hair">
        <color rgb="FFFF0000"/>
      </right>
      <top style="hair">
        <color rgb="FFFF0000"/>
      </top>
      <bottom style="hair">
        <color rgb="FFFF0000"/>
      </bottom>
      <diagonal/>
    </border>
    <border>
      <left style="hair">
        <color rgb="FFFF0000"/>
      </left>
      <right/>
      <top style="hair">
        <color rgb="FFFF0000"/>
      </top>
      <bottom style="hair">
        <color rgb="FFFF0000"/>
      </bottom>
      <diagonal/>
    </border>
    <border>
      <left/>
      <right style="hair">
        <color rgb="FFFF0000"/>
      </right>
      <top style="hair">
        <color rgb="FFFF0000"/>
      </top>
      <bottom style="hair">
        <color rgb="FFFF0000"/>
      </bottom>
      <diagonal/>
    </border>
    <border>
      <left/>
      <right/>
      <top style="hair">
        <color rgb="FFFF0000"/>
      </top>
      <bottom style="hair">
        <color rgb="FFFF0000"/>
      </bottom>
      <diagonal/>
    </border>
    <border>
      <left style="thick">
        <color rgb="FFFF0000"/>
      </left>
      <right style="hair">
        <color theme="1"/>
      </right>
      <top style="hair">
        <color theme="1"/>
      </top>
      <bottom style="hair">
        <color theme="1"/>
      </bottom>
      <diagonal/>
    </border>
    <border>
      <left style="hair">
        <color theme="1"/>
      </left>
      <right style="hair">
        <color theme="1"/>
      </right>
      <top style="hair">
        <color theme="1"/>
      </top>
      <bottom style="hair">
        <color theme="1"/>
      </bottom>
      <diagonal/>
    </border>
    <border>
      <left style="hair">
        <color theme="1"/>
      </left>
      <right style="thick">
        <color rgb="FFFF0000"/>
      </right>
      <top style="hair">
        <color theme="1"/>
      </top>
      <bottom style="hair">
        <color theme="1"/>
      </bottom>
      <diagonal/>
    </border>
    <border>
      <left style="thick">
        <color rgb="FFFF0000"/>
      </left>
      <right style="hair">
        <color theme="1"/>
      </right>
      <top style="hair">
        <color theme="1"/>
      </top>
      <bottom style="thick">
        <color rgb="FFFF0000"/>
      </bottom>
      <diagonal/>
    </border>
    <border>
      <left style="hair">
        <color theme="1"/>
      </left>
      <right style="hair">
        <color theme="1"/>
      </right>
      <top style="hair">
        <color theme="1"/>
      </top>
      <bottom style="thick">
        <color rgb="FFFF0000"/>
      </bottom>
      <diagonal/>
    </border>
    <border>
      <left style="hair">
        <color theme="1"/>
      </left>
      <right style="thick">
        <color rgb="FFFF0000"/>
      </right>
      <top style="hair">
        <color theme="1"/>
      </top>
      <bottom style="thick">
        <color rgb="FFFF0000"/>
      </bottom>
      <diagonal/>
    </border>
    <border>
      <left style="thick">
        <color rgb="FF0000FF"/>
      </left>
      <right style="hair">
        <color rgb="FFFF0000"/>
      </right>
      <top style="thick">
        <color rgb="FF0000FF"/>
      </top>
      <bottom style="hair">
        <color rgb="FFFF0000"/>
      </bottom>
      <diagonal/>
    </border>
    <border>
      <left style="hair">
        <color rgb="FFFF0000"/>
      </left>
      <right style="thick">
        <color rgb="FF0000FF"/>
      </right>
      <top style="thick">
        <color rgb="FF0000FF"/>
      </top>
      <bottom style="hair">
        <color rgb="FFFF0000"/>
      </bottom>
      <diagonal/>
    </border>
    <border>
      <left style="thick">
        <color rgb="FF0000FF"/>
      </left>
      <right style="hair">
        <color rgb="FFFF0000"/>
      </right>
      <top style="hair">
        <color rgb="FFFF0000"/>
      </top>
      <bottom style="hair">
        <color rgb="FFFF0000"/>
      </bottom>
      <diagonal/>
    </border>
    <border>
      <left style="hair">
        <color rgb="FFFF0000"/>
      </left>
      <right style="thick">
        <color rgb="FF0000FF"/>
      </right>
      <top style="hair">
        <color rgb="FFFF0000"/>
      </top>
      <bottom style="hair">
        <color rgb="FFFF0000"/>
      </bottom>
      <diagonal/>
    </border>
    <border>
      <left style="thick">
        <color rgb="FF0000FF"/>
      </left>
      <right style="hair">
        <color rgb="FFFF0000"/>
      </right>
      <top style="hair">
        <color rgb="FFFF0000"/>
      </top>
      <bottom/>
      <diagonal/>
    </border>
    <border>
      <left style="hair">
        <color rgb="FFFF0000"/>
      </left>
      <right style="thick">
        <color rgb="FF0000FF"/>
      </right>
      <top style="hair">
        <color rgb="FFFF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rgb="FFFF0000"/>
      </right>
      <top style="thin">
        <color indexed="64"/>
      </top>
      <bottom style="thin">
        <color indexed="64"/>
      </bottom>
      <diagonal/>
    </border>
    <border>
      <left style="hair">
        <color rgb="FFFF0000"/>
      </left>
      <right style="hair">
        <color rgb="FFFF0000"/>
      </right>
      <top style="thin">
        <color indexed="64"/>
      </top>
      <bottom style="thin">
        <color indexed="64"/>
      </bottom>
      <diagonal/>
    </border>
    <border>
      <left style="hair">
        <color rgb="FFFF0000"/>
      </left>
      <right style="thin">
        <color indexed="64"/>
      </right>
      <top style="thin">
        <color indexed="64"/>
      </top>
      <bottom style="thin">
        <color indexed="64"/>
      </bottom>
      <diagonal/>
    </border>
    <border>
      <left style="hair">
        <color theme="1"/>
      </left>
      <right style="hair">
        <color theme="1"/>
      </right>
      <top/>
      <bottom style="hair">
        <color theme="1"/>
      </bottom>
      <diagonal/>
    </border>
    <border>
      <left style="thick">
        <color rgb="FFFF0000"/>
      </left>
      <right style="hair">
        <color theme="1"/>
      </right>
      <top/>
      <bottom style="hair">
        <color theme="1"/>
      </bottom>
      <diagonal/>
    </border>
    <border>
      <left style="hair">
        <color theme="1"/>
      </left>
      <right style="thick">
        <color rgb="FFFF0000"/>
      </right>
      <top/>
      <bottom style="hair">
        <color theme="1"/>
      </bottom>
      <diagonal/>
    </border>
    <border>
      <left style="thick">
        <color rgb="FFFF0000"/>
      </left>
      <right style="hair">
        <color auto="1"/>
      </right>
      <top style="thick">
        <color rgb="FFFF0000"/>
      </top>
      <bottom/>
      <diagonal/>
    </border>
    <border>
      <left style="hair">
        <color auto="1"/>
      </left>
      <right style="hair">
        <color auto="1"/>
      </right>
      <top style="thick">
        <color rgb="FFFF0000"/>
      </top>
      <bottom/>
      <diagonal/>
    </border>
    <border>
      <left style="hair">
        <color auto="1"/>
      </left>
      <right style="thick">
        <color rgb="FFFF0000"/>
      </right>
      <top style="thick">
        <color rgb="FFFF0000"/>
      </top>
      <bottom/>
      <diagonal/>
    </border>
    <border>
      <left style="thick">
        <color rgb="FFFF0000"/>
      </left>
      <right style="hair">
        <color auto="1"/>
      </right>
      <top/>
      <bottom style="hair">
        <color auto="1"/>
      </bottom>
      <diagonal/>
    </border>
    <border>
      <left style="hair">
        <color auto="1"/>
      </left>
      <right style="hair">
        <color auto="1"/>
      </right>
      <top/>
      <bottom style="hair">
        <color auto="1"/>
      </bottom>
      <diagonal/>
    </border>
    <border>
      <left style="hair">
        <color auto="1"/>
      </left>
      <right style="thick">
        <color rgb="FFFF0000"/>
      </right>
      <top/>
      <bottom style="hair">
        <color auto="1"/>
      </bottom>
      <diagonal/>
    </border>
  </borders>
  <cellStyleXfs count="6">
    <xf numFmtId="0" fontId="0" fillId="0" borderId="0"/>
    <xf numFmtId="0" fontId="1" fillId="0" borderId="0"/>
    <xf numFmtId="0" fontId="2" fillId="0" borderId="0"/>
    <xf numFmtId="0" fontId="2" fillId="0" borderId="0"/>
    <xf numFmtId="0" fontId="2" fillId="0" borderId="0"/>
    <xf numFmtId="0" fontId="37" fillId="0" borderId="0" applyNumberFormat="0" applyFill="0" applyBorder="0" applyAlignment="0" applyProtection="0"/>
  </cellStyleXfs>
  <cellXfs count="235">
    <xf numFmtId="0" fontId="0" fillId="0" borderId="0" xfId="0"/>
    <xf numFmtId="0" fontId="12" fillId="0" borderId="0" xfId="0" applyFont="1"/>
    <xf numFmtId="1" fontId="12" fillId="0" borderId="7" xfId="0" applyNumberFormat="1" applyFont="1" applyBorder="1" applyAlignment="1" applyProtection="1">
      <alignment horizontal="center" vertical="center"/>
      <protection locked="0"/>
    </xf>
    <xf numFmtId="1" fontId="12" fillId="0" borderId="7" xfId="0" applyNumberFormat="1" applyFont="1" applyBorder="1" applyAlignment="1" applyProtection="1">
      <alignment horizontal="left" vertical="center"/>
      <protection locked="0"/>
    </xf>
    <xf numFmtId="1" fontId="12" fillId="0" borderId="0" xfId="0" applyNumberFormat="1" applyFont="1" applyAlignment="1" applyProtection="1">
      <alignment horizontal="center" vertical="center"/>
      <protection locked="0"/>
    </xf>
    <xf numFmtId="1" fontId="12" fillId="0" borderId="0" xfId="0" applyNumberFormat="1" applyFont="1" applyAlignment="1" applyProtection="1">
      <alignment horizontal="left" vertical="center"/>
      <protection locked="0"/>
    </xf>
    <xf numFmtId="0" fontId="20" fillId="0" borderId="0" xfId="0" applyFont="1" applyBorder="1" applyAlignment="1" applyProtection="1">
      <alignment vertical="center" wrapText="1"/>
      <protection locked="0"/>
    </xf>
    <xf numFmtId="0" fontId="8" fillId="0" borderId="0" xfId="0" applyFont="1" applyBorder="1" applyAlignment="1" applyProtection="1">
      <alignment horizontal="center" vertical="center"/>
      <protection locked="0"/>
    </xf>
    <xf numFmtId="0" fontId="12" fillId="0" borderId="0" xfId="0" applyFont="1" applyBorder="1"/>
    <xf numFmtId="0" fontId="12" fillId="0" borderId="0" xfId="0" applyFont="1" applyAlignment="1" applyProtection="1">
      <alignment horizontal="center" vertical="center"/>
      <protection locked="0"/>
    </xf>
    <xf numFmtId="0" fontId="12" fillId="0" borderId="0" xfId="0" applyFont="1" applyProtection="1">
      <protection locked="0"/>
    </xf>
    <xf numFmtId="0" fontId="12" fillId="0" borderId="0" xfId="0" quotePrefix="1" applyFont="1"/>
    <xf numFmtId="0" fontId="12" fillId="0" borderId="0" xfId="0" applyFont="1" applyFill="1"/>
    <xf numFmtId="0" fontId="16" fillId="0" borderId="0" xfId="0" applyFont="1" applyFill="1" applyBorder="1" applyAlignment="1" applyProtection="1">
      <alignment vertical="center"/>
      <protection locked="0"/>
    </xf>
    <xf numFmtId="0" fontId="12" fillId="0" borderId="0" xfId="0" applyFont="1" applyFill="1" applyBorder="1"/>
    <xf numFmtId="0" fontId="3" fillId="0" borderId="0" xfId="1" applyFont="1" applyFill="1" applyBorder="1" applyAlignment="1">
      <alignment vertical="center"/>
    </xf>
    <xf numFmtId="164" fontId="4" fillId="0" borderId="0"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vertical="center" wrapText="1"/>
      <protection locked="0"/>
    </xf>
    <xf numFmtId="0" fontId="12" fillId="0" borderId="0" xfId="0" applyFont="1" applyBorder="1" applyAlignment="1">
      <alignment horizontal="center" vertical="center"/>
    </xf>
    <xf numFmtId="0" fontId="12" fillId="0" borderId="0" xfId="0" applyFont="1" applyBorder="1" applyAlignment="1" applyProtection="1">
      <alignment horizontal="center" vertical="center"/>
      <protection locked="0"/>
    </xf>
    <xf numFmtId="0" fontId="22" fillId="0" borderId="0"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0" xfId="0" applyFont="1" applyFill="1" applyBorder="1" applyAlignment="1" applyProtection="1">
      <alignment vertical="center" wrapText="1"/>
      <protection locked="0"/>
    </xf>
    <xf numFmtId="0" fontId="12" fillId="0" borderId="0" xfId="0" applyFont="1" applyAlignment="1">
      <alignment horizontal="center" vertical="center"/>
    </xf>
    <xf numFmtId="0" fontId="11" fillId="0" borderId="0" xfId="0" applyFont="1" applyFill="1" applyBorder="1" applyAlignment="1" applyProtection="1">
      <alignment vertical="center" wrapText="1"/>
      <protection hidden="1"/>
    </xf>
    <xf numFmtId="0" fontId="12" fillId="0" borderId="0" xfId="0" applyFont="1" applyFill="1" applyAlignment="1">
      <alignment horizontal="center" vertical="center"/>
    </xf>
    <xf numFmtId="0" fontId="14" fillId="0" borderId="0" xfId="0" applyFont="1" applyFill="1" applyBorder="1" applyAlignment="1">
      <alignment horizontal="center"/>
    </xf>
    <xf numFmtId="0" fontId="7" fillId="0" borderId="0" xfId="0" applyFont="1" applyFill="1"/>
    <xf numFmtId="0" fontId="9" fillId="0" borderId="0" xfId="0" applyFont="1" applyFill="1" applyBorder="1" applyAlignment="1" applyProtection="1">
      <alignment vertical="center" wrapText="1"/>
      <protection hidden="1"/>
    </xf>
    <xf numFmtId="0" fontId="7" fillId="0" borderId="0" xfId="0" applyFont="1" applyFill="1" applyAlignment="1">
      <alignment horizontal="center" vertical="center"/>
    </xf>
    <xf numFmtId="0" fontId="14" fillId="0" borderId="0" xfId="0" applyFont="1" applyFill="1" applyBorder="1" applyAlignment="1">
      <alignment horizontal="left" vertical="center"/>
    </xf>
    <xf numFmtId="17" fontId="12" fillId="0" borderId="0" xfId="0" applyNumberFormat="1" applyFont="1"/>
    <xf numFmtId="0" fontId="3" fillId="0" borderId="0" xfId="1" applyFont="1" applyFill="1" applyBorder="1" applyAlignment="1">
      <alignment vertical="center" wrapText="1"/>
    </xf>
    <xf numFmtId="1" fontId="12" fillId="0" borderId="7" xfId="0" applyNumberFormat="1" applyFont="1" applyBorder="1" applyAlignment="1" applyProtection="1">
      <alignment vertical="center"/>
      <protection locked="0"/>
    </xf>
    <xf numFmtId="1" fontId="12" fillId="0" borderId="0" xfId="0" applyNumberFormat="1" applyFont="1" applyAlignment="1" applyProtection="1">
      <alignment vertical="center"/>
      <protection locked="0"/>
    </xf>
    <xf numFmtId="0" fontId="26" fillId="0" borderId="0" xfId="0" applyFont="1"/>
    <xf numFmtId="0" fontId="12" fillId="0" borderId="0" xfId="0" applyFont="1" applyAlignment="1">
      <alignment horizontal="left"/>
    </xf>
    <xf numFmtId="0" fontId="19" fillId="0" borderId="0" xfId="0" applyFont="1"/>
    <xf numFmtId="0" fontId="19" fillId="0" borderId="0" xfId="0" applyFont="1" applyAlignment="1">
      <alignment horizontal="left"/>
    </xf>
    <xf numFmtId="0" fontId="19"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left" vertical="center"/>
    </xf>
    <xf numFmtId="0" fontId="15" fillId="0" borderId="0" xfId="0" applyFont="1" applyFill="1" applyAlignment="1" applyProtection="1">
      <alignment horizontal="center" vertical="center" wrapText="1"/>
      <protection hidden="1"/>
    </xf>
    <xf numFmtId="0" fontId="21" fillId="0" borderId="0" xfId="0" applyFont="1" applyFill="1" applyAlignment="1" applyProtection="1">
      <alignment horizontal="center" vertical="center" wrapText="1"/>
      <protection hidden="1"/>
    </xf>
    <xf numFmtId="0" fontId="15" fillId="0" borderId="0" xfId="0" applyFont="1" applyFill="1" applyBorder="1" applyAlignment="1" applyProtection="1">
      <alignment horizontal="center" vertical="center" wrapText="1"/>
      <protection hidden="1"/>
    </xf>
    <xf numFmtId="0" fontId="12" fillId="0" borderId="1" xfId="0" applyFont="1" applyBorder="1"/>
    <xf numFmtId="0" fontId="31" fillId="5" borderId="0" xfId="0" applyFont="1" applyFill="1"/>
    <xf numFmtId="0" fontId="12" fillId="0" borderId="5" xfId="0" applyFont="1" applyBorder="1" applyAlignment="1" applyProtection="1">
      <alignment horizontal="left" vertical="center"/>
      <protection locked="0" hidden="1"/>
    </xf>
    <xf numFmtId="1" fontId="12" fillId="0" borderId="5" xfId="0" applyNumberFormat="1" applyFont="1" applyBorder="1" applyAlignment="1" applyProtection="1">
      <alignment horizontal="left" vertical="center"/>
      <protection locked="0" hidden="1"/>
    </xf>
    <xf numFmtId="0" fontId="12" fillId="0" borderId="5" xfId="0" applyFont="1" applyBorder="1" applyAlignment="1" applyProtection="1">
      <alignment horizontal="center" vertical="center" wrapText="1"/>
      <protection locked="0" hidden="1"/>
    </xf>
    <xf numFmtId="1" fontId="12" fillId="0" borderId="5" xfId="0" applyNumberFormat="1" applyFont="1" applyBorder="1" applyAlignment="1" applyProtection="1">
      <alignment horizontal="center" vertical="center" wrapText="1"/>
      <protection locked="0" hidden="1"/>
    </xf>
    <xf numFmtId="0" fontId="12" fillId="0" borderId="1" xfId="0" applyFont="1" applyBorder="1" applyAlignment="1" applyProtection="1">
      <alignment horizontal="left" vertical="center"/>
      <protection locked="0" hidden="1"/>
    </xf>
    <xf numFmtId="1" fontId="12" fillId="0" borderId="1" xfId="0" applyNumberFormat="1" applyFont="1" applyBorder="1" applyAlignment="1" applyProtection="1">
      <alignment horizontal="left" vertical="center"/>
      <protection locked="0" hidden="1"/>
    </xf>
    <xf numFmtId="0" fontId="24" fillId="6" borderId="0" xfId="0" applyFont="1" applyFill="1" applyBorder="1" applyAlignment="1">
      <alignment horizontal="right" vertical="center"/>
    </xf>
    <xf numFmtId="1" fontId="12" fillId="0" borderId="0" xfId="0" applyNumberFormat="1" applyFont="1"/>
    <xf numFmtId="0" fontId="31" fillId="6" borderId="0" xfId="0" applyFont="1" applyFill="1" applyBorder="1" applyAlignment="1" applyProtection="1">
      <alignment vertical="center" wrapText="1"/>
      <protection locked="0"/>
    </xf>
    <xf numFmtId="0" fontId="31" fillId="6" borderId="0" xfId="0" applyFont="1" applyFill="1"/>
    <xf numFmtId="0" fontId="23" fillId="0" borderId="0" xfId="0" applyFont="1" applyFill="1" applyBorder="1" applyAlignment="1" applyProtection="1">
      <alignment horizontal="left" vertical="center"/>
      <protection locked="0" hidden="1"/>
    </xf>
    <xf numFmtId="0" fontId="23" fillId="0" borderId="0" xfId="0" applyFont="1" applyFill="1" applyBorder="1" applyAlignment="1" applyProtection="1">
      <alignment horizontal="center" vertical="center"/>
      <protection locked="0" hidden="1"/>
    </xf>
    <xf numFmtId="0" fontId="24" fillId="0" borderId="0" xfId="0" applyFont="1" applyFill="1" applyBorder="1" applyAlignment="1">
      <alignment horizontal="left" vertical="center"/>
    </xf>
    <xf numFmtId="0" fontId="24" fillId="0" borderId="0" xfId="0" applyFont="1" applyFill="1" applyBorder="1" applyAlignment="1">
      <alignment horizontal="right" vertical="center"/>
    </xf>
    <xf numFmtId="0" fontId="38" fillId="7" borderId="0" xfId="5" applyFont="1" applyFill="1" applyAlignment="1">
      <alignment horizontal="center" vertical="center"/>
    </xf>
    <xf numFmtId="0" fontId="18" fillId="4" borderId="0" xfId="0" applyFont="1" applyFill="1" applyAlignment="1" applyProtection="1">
      <alignment horizontal="left" vertical="center"/>
      <protection locked="0" hidden="1"/>
    </xf>
    <xf numFmtId="0" fontId="6" fillId="0" borderId="0" xfId="4" applyFont="1" applyAlignment="1" applyProtection="1">
      <alignment vertical="center"/>
      <protection locked="0" hidden="1"/>
    </xf>
    <xf numFmtId="0" fontId="6" fillId="0" borderId="0" xfId="4" applyFont="1" applyAlignment="1" applyProtection="1">
      <alignment horizontal="right" vertical="center"/>
      <protection locked="0" hidden="1"/>
    </xf>
    <xf numFmtId="0" fontId="6" fillId="0" borderId="0" xfId="4" applyFont="1" applyAlignment="1" applyProtection="1">
      <alignment horizontal="center" vertical="center"/>
      <protection locked="0" hidden="1"/>
    </xf>
    <xf numFmtId="0" fontId="6" fillId="0" borderId="0" xfId="4" applyFont="1" applyAlignment="1" applyProtection="1">
      <alignment horizontal="left" vertical="center"/>
      <protection locked="0" hidden="1"/>
    </xf>
    <xf numFmtId="0" fontId="17" fillId="0" borderId="0" xfId="4" applyFont="1" applyAlignment="1" applyProtection="1">
      <alignment horizontal="left" vertical="center"/>
      <protection locked="0" hidden="1"/>
    </xf>
    <xf numFmtId="0" fontId="17" fillId="0" borderId="0" xfId="4" applyFont="1" applyAlignment="1" applyProtection="1">
      <alignment horizontal="center" vertical="center"/>
      <protection locked="0" hidden="1"/>
    </xf>
    <xf numFmtId="0" fontId="17" fillId="0" borderId="0" xfId="4" applyFont="1" applyProtection="1">
      <protection locked="0" hidden="1"/>
    </xf>
    <xf numFmtId="0" fontId="17" fillId="0" borderId="0" xfId="4" applyFont="1" applyAlignment="1" applyProtection="1">
      <alignment horizontal="right" vertical="center"/>
      <protection locked="0" hidden="1"/>
    </xf>
    <xf numFmtId="0" fontId="17" fillId="0" borderId="0" xfId="4" applyFont="1" applyAlignment="1" applyProtection="1">
      <alignment horizontal="left"/>
      <protection locked="0" hidden="1"/>
    </xf>
    <xf numFmtId="0" fontId="12" fillId="0" borderId="0" xfId="0" applyFont="1" applyAlignment="1" applyProtection="1">
      <alignment horizontal="left"/>
      <protection locked="0" hidden="1"/>
    </xf>
    <xf numFmtId="0" fontId="12" fillId="0" borderId="0" xfId="0" applyFont="1" applyAlignment="1" applyProtection="1">
      <alignment horizontal="center" vertical="center"/>
      <protection locked="0" hidden="1"/>
    </xf>
    <xf numFmtId="0" fontId="17" fillId="0" borderId="0" xfId="4" quotePrefix="1" applyFont="1" applyAlignment="1" applyProtection="1">
      <protection locked="0" hidden="1"/>
    </xf>
    <xf numFmtId="0" fontId="6" fillId="0" borderId="0" xfId="4" applyFont="1" applyProtection="1">
      <protection locked="0" hidden="1"/>
    </xf>
    <xf numFmtId="0" fontId="27" fillId="0" borderId="0" xfId="4" applyFont="1" applyAlignment="1" applyProtection="1">
      <alignment horizontal="center" vertical="center"/>
      <protection locked="0" hidden="1"/>
    </xf>
    <xf numFmtId="0" fontId="19" fillId="0" borderId="0" xfId="0" applyFont="1" applyProtection="1">
      <protection locked="0" hidden="1"/>
    </xf>
    <xf numFmtId="0" fontId="19" fillId="0" borderId="0" xfId="0" applyFont="1" applyAlignment="1" applyProtection="1">
      <alignment horizontal="left"/>
      <protection locked="0" hidden="1"/>
    </xf>
    <xf numFmtId="0" fontId="19" fillId="0" borderId="0" xfId="0" applyFont="1" applyAlignment="1" applyProtection="1">
      <alignment horizontal="center" vertical="center"/>
      <protection locked="0" hidden="1"/>
    </xf>
    <xf numFmtId="0" fontId="25" fillId="3" borderId="1" xfId="0" applyFont="1" applyFill="1" applyBorder="1" applyAlignment="1" applyProtection="1">
      <alignment horizontal="center" vertical="center" textRotation="90"/>
      <protection locked="0" hidden="1"/>
    </xf>
    <xf numFmtId="0" fontId="25" fillId="3" borderId="1" xfId="0" applyFont="1" applyFill="1" applyBorder="1" applyAlignment="1" applyProtection="1">
      <alignment horizontal="center" vertical="center" wrapText="1"/>
      <protection locked="0" hidden="1"/>
    </xf>
    <xf numFmtId="0" fontId="25" fillId="3" borderId="1" xfId="0" applyFont="1" applyFill="1" applyBorder="1" applyAlignment="1" applyProtection="1">
      <alignment horizontal="center" vertical="center"/>
      <protection locked="0" hidden="1"/>
    </xf>
    <xf numFmtId="0" fontId="25" fillId="3" borderId="1" xfId="0" applyFont="1" applyFill="1" applyBorder="1" applyAlignment="1" applyProtection="1">
      <alignment horizontal="center" vertical="center" textRotation="90" wrapText="1"/>
      <protection locked="0" hidden="1"/>
    </xf>
    <xf numFmtId="0" fontId="19" fillId="0" borderId="1" xfId="0" applyFont="1" applyBorder="1" applyAlignment="1" applyProtection="1">
      <alignment horizontal="left" vertical="center"/>
      <protection locked="0" hidden="1"/>
    </xf>
    <xf numFmtId="0" fontId="30" fillId="0" borderId="0" xfId="0" applyFont="1" applyAlignment="1" applyProtection="1">
      <alignment horizontal="left" vertical="center"/>
      <protection locked="0" hidden="1"/>
    </xf>
    <xf numFmtId="0" fontId="28" fillId="0" borderId="0" xfId="0" applyFont="1" applyAlignment="1" applyProtection="1">
      <alignment horizontal="left"/>
      <protection locked="0" hidden="1"/>
    </xf>
    <xf numFmtId="0" fontId="17" fillId="0" borderId="0" xfId="0" applyFont="1" applyAlignment="1" applyProtection="1">
      <alignment horizontal="left" vertical="center"/>
      <protection locked="0" hidden="1"/>
    </xf>
    <xf numFmtId="49" fontId="17" fillId="0" borderId="0" xfId="0" applyNumberFormat="1" applyFont="1" applyAlignment="1" applyProtection="1">
      <alignment horizontal="left" vertical="center"/>
      <protection locked="0" hidden="1"/>
    </xf>
    <xf numFmtId="0" fontId="31" fillId="7" borderId="0" xfId="0" applyFont="1" applyFill="1"/>
    <xf numFmtId="0" fontId="12" fillId="7" borderId="0" xfId="0" applyFont="1" applyFill="1"/>
    <xf numFmtId="0" fontId="7" fillId="0" borderId="1" xfId="0" applyFont="1" applyBorder="1" applyAlignment="1" applyProtection="1">
      <alignment horizontal="center" vertical="center"/>
      <protection locked="0" hidden="1"/>
    </xf>
    <xf numFmtId="0" fontId="7" fillId="0" borderId="9" xfId="0" applyFont="1" applyBorder="1" applyAlignment="1" applyProtection="1">
      <alignment horizontal="left" vertical="center" wrapText="1"/>
      <protection locked="0" hidden="1"/>
    </xf>
    <xf numFmtId="0" fontId="7" fillId="0" borderId="10" xfId="0" applyFont="1" applyBorder="1" applyAlignment="1" applyProtection="1">
      <alignment horizontal="left" vertical="center" wrapText="1"/>
      <protection locked="0" hidden="1"/>
    </xf>
    <xf numFmtId="0" fontId="7" fillId="0" borderId="1" xfId="0" applyFont="1" applyBorder="1" applyAlignment="1" applyProtection="1">
      <alignment horizontal="left" vertical="center"/>
      <protection locked="0" hidden="1"/>
    </xf>
    <xf numFmtId="0" fontId="7" fillId="0" borderId="1" xfId="0" quotePrefix="1" applyFont="1" applyBorder="1" applyAlignment="1" applyProtection="1">
      <alignment horizontal="center" vertical="center"/>
      <protection locked="0" hidden="1"/>
    </xf>
    <xf numFmtId="17" fontId="7" fillId="0" borderId="1" xfId="0" applyNumberFormat="1" applyFont="1" applyBorder="1" applyAlignment="1" applyProtection="1">
      <alignment horizontal="center" vertical="center"/>
      <protection locked="0" hidden="1"/>
    </xf>
    <xf numFmtId="0" fontId="7" fillId="0" borderId="0" xfId="0" applyFont="1" applyAlignment="1" applyProtection="1">
      <alignment horizontal="justify" vertical="justify" wrapText="1"/>
      <protection locked="0" hidden="1"/>
    </xf>
    <xf numFmtId="0" fontId="7" fillId="0" borderId="0" xfId="0" quotePrefix="1" applyFont="1" applyAlignment="1" applyProtection="1">
      <alignment horizontal="justify" vertical="justify" wrapText="1"/>
      <protection locked="0" hidden="1"/>
    </xf>
    <xf numFmtId="0" fontId="7" fillId="0" borderId="0" xfId="0" applyFont="1" applyAlignment="1" applyProtection="1">
      <alignment horizontal="left" vertical="justify" wrapText="1"/>
      <protection locked="0" hidden="1"/>
    </xf>
    <xf numFmtId="0" fontId="12" fillId="0" borderId="0" xfId="0" applyFont="1" applyProtection="1">
      <protection locked="0" hidden="1"/>
    </xf>
    <xf numFmtId="0" fontId="3" fillId="0" borderId="0" xfId="0" applyFont="1" applyFill="1" applyBorder="1" applyAlignment="1">
      <alignment vertical="center"/>
    </xf>
    <xf numFmtId="49" fontId="4" fillId="0" borderId="0" xfId="0" applyNumberFormat="1" applyFont="1" applyFill="1" applyBorder="1" applyAlignment="1" applyProtection="1">
      <alignment vertical="center"/>
      <protection locked="0"/>
    </xf>
    <xf numFmtId="0" fontId="12" fillId="0" borderId="1" xfId="0" applyFont="1" applyBorder="1" applyAlignment="1" applyProtection="1">
      <alignment horizontal="center" vertical="center"/>
      <protection locked="0" hidden="1"/>
    </xf>
    <xf numFmtId="0" fontId="12" fillId="0" borderId="0" xfId="0" applyFont="1" applyAlignment="1">
      <alignment horizontal="left" vertical="center"/>
    </xf>
    <xf numFmtId="49" fontId="12" fillId="0" borderId="5" xfId="0" applyNumberFormat="1" applyFont="1" applyBorder="1" applyAlignment="1" applyProtection="1">
      <alignment horizontal="left" vertical="center"/>
      <protection locked="0" hidden="1"/>
    </xf>
    <xf numFmtId="49" fontId="12" fillId="0" borderId="1" xfId="0" applyNumberFormat="1" applyFont="1" applyBorder="1" applyAlignment="1" applyProtection="1">
      <alignment horizontal="left" vertical="center"/>
      <protection locked="0" hidden="1"/>
    </xf>
    <xf numFmtId="0" fontId="14" fillId="0" borderId="0" xfId="0" applyFont="1" applyFill="1" applyBorder="1" applyAlignment="1">
      <alignment horizontal="center" vertical="center"/>
    </xf>
    <xf numFmtId="0" fontId="7" fillId="0" borderId="1" xfId="0" applyFont="1" applyBorder="1" applyAlignment="1" applyProtection="1">
      <alignment horizontal="center" vertical="center"/>
      <protection locked="0" hidden="1"/>
    </xf>
    <xf numFmtId="0" fontId="8" fillId="0" borderId="0" xfId="0" applyFont="1"/>
    <xf numFmtId="0" fontId="8" fillId="0" borderId="0" xfId="0" applyFont="1" applyAlignment="1">
      <alignment vertical="center"/>
    </xf>
    <xf numFmtId="0" fontId="8" fillId="4" borderId="0" xfId="0" applyFont="1" applyFill="1"/>
    <xf numFmtId="17" fontId="8" fillId="0" borderId="0" xfId="0" applyNumberFormat="1" applyFont="1" applyAlignment="1">
      <alignment horizontal="left" vertical="center"/>
    </xf>
    <xf numFmtId="0" fontId="18" fillId="0" borderId="0" xfId="0" applyNumberFormat="1" applyFont="1" applyAlignment="1">
      <alignment horizontal="left" vertical="center"/>
    </xf>
    <xf numFmtId="0" fontId="8" fillId="0" borderId="0" xfId="0" applyFont="1" applyFill="1"/>
    <xf numFmtId="0" fontId="26" fillId="0" borderId="0" xfId="0" applyFont="1" applyBorder="1" applyAlignment="1" applyProtection="1">
      <alignment horizontal="center" vertical="center"/>
      <protection hidden="1"/>
    </xf>
    <xf numFmtId="0" fontId="26" fillId="0" borderId="0" xfId="0" applyFont="1" applyFill="1" applyBorder="1"/>
    <xf numFmtId="0" fontId="7" fillId="0" borderId="0" xfId="0" applyFont="1"/>
    <xf numFmtId="17" fontId="7" fillId="0" borderId="0" xfId="0" applyNumberFormat="1" applyFont="1"/>
    <xf numFmtId="0" fontId="8" fillId="0" borderId="0" xfId="0" applyFont="1" applyFill="1" applyBorder="1"/>
    <xf numFmtId="0" fontId="7" fillId="0" borderId="0" xfId="0" applyFont="1" applyBorder="1" applyAlignment="1" applyProtection="1">
      <alignment horizontal="center" vertical="center"/>
      <protection locked="0" hidden="1"/>
    </xf>
    <xf numFmtId="0" fontId="7" fillId="0" borderId="0" xfId="0" applyFont="1" applyBorder="1" applyAlignment="1" applyProtection="1">
      <alignment horizontal="left" vertical="center"/>
      <protection locked="0" hidden="1"/>
    </xf>
    <xf numFmtId="0" fontId="19" fillId="0" borderId="0" xfId="0" applyFont="1" applyAlignment="1">
      <alignment horizontal="center" vertical="center" wrapText="1"/>
    </xf>
    <xf numFmtId="0" fontId="12" fillId="0" borderId="0" xfId="0" applyFont="1" applyAlignment="1">
      <alignment horizontal="center" vertical="center" wrapText="1"/>
    </xf>
    <xf numFmtId="17" fontId="18" fillId="7" borderId="0" xfId="0" applyNumberFormat="1" applyFont="1" applyFill="1" applyAlignment="1">
      <alignment horizontal="left" vertical="center"/>
    </xf>
    <xf numFmtId="17" fontId="26" fillId="7" borderId="0" xfId="0" applyNumberFormat="1" applyFont="1" applyFill="1"/>
    <xf numFmtId="1" fontId="19" fillId="0" borderId="1" xfId="0" applyNumberFormat="1" applyFont="1" applyBorder="1" applyAlignment="1" applyProtection="1">
      <alignment horizontal="left" vertical="center"/>
      <protection locked="0" hidden="1"/>
    </xf>
    <xf numFmtId="49" fontId="19" fillId="0" borderId="1" xfId="0" applyNumberFormat="1" applyFont="1" applyBorder="1" applyAlignment="1" applyProtection="1">
      <alignment horizontal="left" vertical="center"/>
      <protection locked="0" hidden="1"/>
    </xf>
    <xf numFmtId="0" fontId="19" fillId="0" borderId="1" xfId="0" applyFont="1" applyBorder="1" applyAlignment="1" applyProtection="1">
      <alignment horizontal="left" vertical="center"/>
      <protection locked="0" hidden="1"/>
    </xf>
    <xf numFmtId="0" fontId="7" fillId="0" borderId="1" xfId="0" applyFont="1" applyBorder="1" applyAlignment="1" applyProtection="1">
      <alignment horizontal="center" vertical="center"/>
      <protection locked="0" hidden="1"/>
    </xf>
    <xf numFmtId="0" fontId="42" fillId="2" borderId="1" xfId="0" applyFont="1" applyFill="1" applyBorder="1" applyAlignment="1" applyProtection="1">
      <alignment horizontal="center" vertical="center"/>
      <protection locked="0" hidden="1"/>
    </xf>
    <xf numFmtId="0" fontId="42" fillId="2" borderId="9" xfId="0" applyFont="1" applyFill="1" applyBorder="1" applyAlignment="1" applyProtection="1">
      <alignment horizontal="center" vertical="center"/>
      <protection locked="0" hidden="1"/>
    </xf>
    <xf numFmtId="0" fontId="42" fillId="2" borderId="10" xfId="0" applyFont="1" applyFill="1" applyBorder="1" applyAlignment="1" applyProtection="1">
      <alignment horizontal="center" vertical="center"/>
      <protection locked="0" hidden="1"/>
    </xf>
    <xf numFmtId="0" fontId="19" fillId="0" borderId="0" xfId="0" applyFont="1" applyBorder="1" applyAlignment="1" applyProtection="1">
      <alignment horizontal="left" vertical="center"/>
      <protection locked="0" hidden="1"/>
    </xf>
    <xf numFmtId="0" fontId="12" fillId="10" borderId="16" xfId="0" applyFont="1" applyFill="1" applyBorder="1" applyAlignment="1">
      <alignment horizontal="left" vertical="center"/>
    </xf>
    <xf numFmtId="0" fontId="12" fillId="10" borderId="17" xfId="0" applyFont="1" applyFill="1" applyBorder="1" applyAlignment="1">
      <alignment horizontal="left" vertical="center"/>
    </xf>
    <xf numFmtId="0" fontId="12" fillId="10" borderId="18" xfId="0" applyFont="1" applyFill="1" applyBorder="1" applyAlignment="1">
      <alignment horizontal="left" vertical="center"/>
    </xf>
    <xf numFmtId="0" fontId="12" fillId="11" borderId="19" xfId="0" applyFont="1" applyFill="1" applyBorder="1" applyAlignment="1">
      <alignment horizontal="left" vertical="center"/>
    </xf>
    <xf numFmtId="0" fontId="12" fillId="11" borderId="20" xfId="0" applyFont="1" applyFill="1" applyBorder="1" applyAlignment="1">
      <alignment horizontal="left" vertical="center"/>
    </xf>
    <xf numFmtId="0" fontId="12" fillId="11" borderId="21" xfId="0" applyFont="1" applyFill="1" applyBorder="1" applyAlignment="1">
      <alignment horizontal="left" vertical="center"/>
    </xf>
    <xf numFmtId="0" fontId="23" fillId="8" borderId="14" xfId="0" applyFont="1" applyFill="1" applyBorder="1" applyAlignment="1" applyProtection="1">
      <alignment horizontal="center" vertical="center"/>
      <protection locked="0" hidden="1"/>
    </xf>
    <xf numFmtId="0" fontId="23" fillId="8" borderId="1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3" borderId="1" xfId="0" applyFont="1" applyFill="1" applyBorder="1" applyAlignment="1" applyProtection="1">
      <alignment horizontal="center" vertical="center" wrapText="1"/>
      <protection locked="0" hidden="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1" fontId="12" fillId="0" borderId="28" xfId="0" applyNumberFormat="1" applyFont="1" applyBorder="1" applyAlignment="1" applyProtection="1">
      <alignment horizontal="left" vertical="center"/>
      <protection locked="0" hidden="1"/>
    </xf>
    <xf numFmtId="49" fontId="12" fillId="0" borderId="28" xfId="0" applyNumberFormat="1" applyFont="1" applyBorder="1" applyAlignment="1" applyProtection="1">
      <alignment horizontal="left" vertical="center"/>
      <protection locked="0" hidden="1"/>
    </xf>
    <xf numFmtId="0" fontId="12" fillId="0" borderId="28" xfId="0" applyFont="1" applyBorder="1" applyAlignment="1" applyProtection="1">
      <alignment horizontal="left" vertical="center"/>
      <protection locked="0" hidden="1"/>
    </xf>
    <xf numFmtId="0" fontId="12" fillId="0" borderId="29" xfId="0" applyFont="1" applyBorder="1" applyAlignment="1" applyProtection="1">
      <alignment horizontal="center" vertical="center" wrapText="1"/>
      <protection locked="0" hidden="1"/>
    </xf>
    <xf numFmtId="1" fontId="12" fillId="0" borderId="29" xfId="0" applyNumberFormat="1" applyFont="1" applyBorder="1" applyAlignment="1" applyProtection="1">
      <alignment horizontal="center" vertical="center" wrapText="1"/>
      <protection locked="0" hidden="1"/>
    </xf>
    <xf numFmtId="0" fontId="12" fillId="0" borderId="28" xfId="0" applyFont="1" applyBorder="1" applyAlignment="1" applyProtection="1">
      <alignment horizontal="center" vertical="center"/>
      <protection locked="0" hidden="1"/>
    </xf>
    <xf numFmtId="1" fontId="24" fillId="7" borderId="31" xfId="0" applyNumberFormat="1" applyFont="1" applyFill="1" applyBorder="1" applyAlignment="1" applyProtection="1">
      <alignment horizontal="center" vertical="center" wrapText="1"/>
      <protection locked="0"/>
    </xf>
    <xf numFmtId="1" fontId="24" fillId="7" borderId="31" xfId="0" applyNumberFormat="1" applyFont="1" applyFill="1" applyBorder="1" applyAlignment="1" applyProtection="1">
      <alignment horizontal="center" vertical="center"/>
      <protection locked="0"/>
    </xf>
    <xf numFmtId="0" fontId="24" fillId="7" borderId="31"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45" fillId="4" borderId="22" xfId="0" applyFont="1" applyFill="1" applyBorder="1" applyAlignment="1">
      <alignment horizontal="center" vertical="center" wrapText="1"/>
    </xf>
    <xf numFmtId="0" fontId="45" fillId="4" borderId="23" xfId="0" applyFont="1" applyFill="1" applyBorder="1" applyAlignment="1">
      <alignment horizontal="center" vertical="center" wrapText="1"/>
    </xf>
    <xf numFmtId="0" fontId="19" fillId="0" borderId="1" xfId="0" applyFont="1" applyBorder="1" applyAlignment="1" applyProtection="1">
      <alignment horizontal="center" vertical="center"/>
      <protection locked="0" hidden="1"/>
    </xf>
    <xf numFmtId="0" fontId="19" fillId="0" borderId="0" xfId="0" applyFont="1" applyBorder="1" applyAlignment="1" applyProtection="1">
      <alignment horizontal="center" vertical="center"/>
      <protection locked="0" hidden="1"/>
    </xf>
    <xf numFmtId="0" fontId="17" fillId="0" borderId="0" xfId="4" quotePrefix="1" applyFont="1" applyAlignment="1" applyProtection="1">
      <alignment horizontal="center" vertical="center"/>
      <protection locked="0" hidden="1"/>
    </xf>
    <xf numFmtId="1" fontId="24" fillId="7" borderId="30" xfId="0" applyNumberFormat="1" applyFont="1" applyFill="1" applyBorder="1" applyAlignment="1" applyProtection="1">
      <alignment horizontal="left" vertical="center"/>
      <protection locked="0"/>
    </xf>
    <xf numFmtId="0" fontId="32" fillId="0" borderId="0" xfId="0" applyFont="1" applyFill="1" applyBorder="1" applyAlignment="1">
      <alignment horizontal="center" vertical="center"/>
    </xf>
    <xf numFmtId="0" fontId="12" fillId="9" borderId="33" xfId="0" applyFont="1" applyFill="1" applyBorder="1" applyAlignment="1">
      <alignment horizontal="left" vertical="center"/>
    </xf>
    <xf numFmtId="0" fontId="12" fillId="9" borderId="34" xfId="0" applyFont="1" applyFill="1" applyBorder="1" applyAlignment="1">
      <alignment horizontal="left" vertical="center"/>
    </xf>
    <xf numFmtId="0" fontId="12" fillId="9" borderId="35" xfId="0" applyFont="1" applyFill="1" applyBorder="1" applyAlignment="1">
      <alignment horizontal="left" vertical="center"/>
    </xf>
    <xf numFmtId="0" fontId="37" fillId="0" borderId="0" xfId="5"/>
    <xf numFmtId="0" fontId="23" fillId="8" borderId="12" xfId="0" applyFont="1" applyFill="1" applyBorder="1" applyAlignment="1" applyProtection="1">
      <alignment horizontal="center" vertical="center"/>
      <protection locked="0" hidden="1"/>
    </xf>
    <xf numFmtId="0" fontId="12" fillId="0" borderId="1" xfId="0" applyFont="1" applyBorder="1" applyAlignment="1" applyProtection="1">
      <alignment horizontal="left" vertical="center"/>
      <protection locked="0" hidden="1"/>
    </xf>
    <xf numFmtId="0" fontId="12" fillId="0" borderId="1" xfId="0" applyFont="1" applyBorder="1" applyAlignment="1" applyProtection="1">
      <alignment horizontal="left" vertical="center"/>
      <protection locked="0" hidden="1"/>
    </xf>
    <xf numFmtId="0" fontId="12" fillId="0" borderId="1" xfId="0" applyFont="1" applyBorder="1" applyAlignment="1" applyProtection="1">
      <alignment horizontal="left" vertical="center"/>
      <protection locked="0" hidden="1"/>
    </xf>
    <xf numFmtId="0" fontId="7" fillId="0" borderId="1" xfId="0" applyFont="1" applyBorder="1" applyAlignment="1" applyProtection="1">
      <alignment horizontal="center" vertical="center"/>
      <protection locked="0" hidden="1"/>
    </xf>
    <xf numFmtId="0" fontId="12" fillId="0" borderId="1" xfId="0" applyFont="1" applyBorder="1" applyAlignment="1" applyProtection="1">
      <alignment horizontal="left" vertical="center"/>
      <protection locked="0" hidden="1"/>
    </xf>
    <xf numFmtId="1" fontId="4" fillId="0" borderId="0" xfId="0" applyNumberFormat="1" applyFont="1" applyFill="1" applyBorder="1" applyAlignment="1" applyProtection="1">
      <alignment horizontal="left" vertical="center"/>
      <protection locked="0"/>
    </xf>
    <xf numFmtId="0" fontId="3" fillId="0" borderId="0" xfId="1" applyFont="1" applyFill="1" applyBorder="1" applyAlignment="1">
      <alignment horizontal="center" vertical="center"/>
    </xf>
    <xf numFmtId="0" fontId="17" fillId="0" borderId="0" xfId="0" applyFont="1" applyFill="1" applyBorder="1" applyAlignment="1">
      <alignment horizontal="center" vertical="center"/>
    </xf>
    <xf numFmtId="0" fontId="23" fillId="8" borderId="15" xfId="0" applyFont="1" applyFill="1" applyBorder="1" applyAlignment="1" applyProtection="1">
      <alignment horizontal="left" vertical="center"/>
      <protection locked="0" hidden="1"/>
    </xf>
    <xf numFmtId="1" fontId="16" fillId="0" borderId="0" xfId="0" applyNumberFormat="1" applyFont="1" applyFill="1" applyBorder="1" applyAlignment="1" applyProtection="1">
      <alignment horizontal="left" vertical="center"/>
      <protection locked="0"/>
    </xf>
    <xf numFmtId="0" fontId="23" fillId="8" borderId="13" xfId="0" applyFont="1" applyFill="1" applyBorder="1" applyAlignment="1" applyProtection="1">
      <alignment horizontal="left" vertical="center"/>
      <protection locked="0" hidden="1"/>
    </xf>
    <xf numFmtId="0" fontId="23" fillId="8" borderId="14" xfId="0" applyFont="1" applyFill="1" applyBorder="1" applyAlignment="1" applyProtection="1">
      <alignment horizontal="left" vertical="center"/>
      <protection locked="0" hidden="1"/>
    </xf>
    <xf numFmtId="0" fontId="43" fillId="12" borderId="0" xfId="0" applyFont="1" applyFill="1" applyAlignment="1">
      <alignment horizontal="center" vertical="center" wrapText="1"/>
    </xf>
    <xf numFmtId="0" fontId="4" fillId="0" borderId="0" xfId="0" applyFont="1" applyFill="1" applyBorder="1" applyAlignment="1">
      <alignment horizontal="center" vertical="center"/>
    </xf>
    <xf numFmtId="0" fontId="23" fillId="8" borderId="14" xfId="0" applyFont="1" applyFill="1" applyBorder="1" applyAlignment="1" applyProtection="1">
      <alignment horizontal="center" vertical="center"/>
      <protection locked="0" hidden="1"/>
    </xf>
    <xf numFmtId="0" fontId="23" fillId="8" borderId="12" xfId="0" applyFont="1" applyFill="1" applyBorder="1" applyAlignment="1" applyProtection="1">
      <alignment horizontal="center" vertical="center"/>
      <protection locked="0" hidden="1"/>
    </xf>
    <xf numFmtId="0" fontId="41" fillId="13" borderId="0" xfId="0" applyFont="1" applyFill="1" applyBorder="1" applyAlignment="1">
      <alignment horizontal="center" vertical="center"/>
    </xf>
    <xf numFmtId="0" fontId="46" fillId="4" borderId="37" xfId="0" applyFont="1" applyFill="1" applyBorder="1" applyAlignment="1">
      <alignment horizontal="center" vertical="center"/>
    </xf>
    <xf numFmtId="0" fontId="46" fillId="4" borderId="40" xfId="0" applyFont="1" applyFill="1" applyBorder="1" applyAlignment="1">
      <alignment horizontal="center" vertical="center"/>
    </xf>
    <xf numFmtId="0" fontId="46" fillId="4" borderId="38" xfId="0" applyFont="1" applyFill="1" applyBorder="1" applyAlignment="1">
      <alignment horizontal="center" vertical="center"/>
    </xf>
    <xf numFmtId="0" fontId="46" fillId="4" borderId="41" xfId="0" applyFont="1" applyFill="1" applyBorder="1" applyAlignment="1">
      <alignment horizontal="center" vertical="center"/>
    </xf>
    <xf numFmtId="0" fontId="32" fillId="6" borderId="11" xfId="0" applyFont="1" applyFill="1" applyBorder="1" applyAlignment="1">
      <alignment horizontal="center" vertical="center"/>
    </xf>
    <xf numFmtId="0" fontId="32" fillId="6" borderId="0" xfId="0" applyFont="1" applyFill="1" applyBorder="1" applyAlignment="1">
      <alignment horizontal="center" vertical="center"/>
    </xf>
    <xf numFmtId="0" fontId="13" fillId="0" borderId="0" xfId="0" applyFont="1" applyAlignment="1">
      <alignment horizontal="center" vertical="center"/>
    </xf>
    <xf numFmtId="0" fontId="47" fillId="7" borderId="0" xfId="0" applyFont="1" applyFill="1" applyBorder="1" applyAlignment="1">
      <alignment horizontal="center" vertical="center"/>
    </xf>
    <xf numFmtId="0" fontId="46" fillId="4" borderId="36" xfId="0" applyFont="1" applyFill="1" applyBorder="1" applyAlignment="1">
      <alignment horizontal="center" vertical="center"/>
    </xf>
    <xf numFmtId="0" fontId="46" fillId="4" borderId="39" xfId="0" applyFont="1" applyFill="1" applyBorder="1" applyAlignment="1">
      <alignment horizontal="center" vertical="center"/>
    </xf>
    <xf numFmtId="0" fontId="24" fillId="6" borderId="0" xfId="0" applyFont="1" applyFill="1" applyBorder="1" applyAlignment="1">
      <alignment horizontal="left" vertical="center"/>
    </xf>
    <xf numFmtId="0" fontId="30" fillId="0" borderId="0" xfId="0" applyFont="1" applyAlignment="1" applyProtection="1">
      <alignment horizontal="center"/>
      <protection locked="0" hidden="1"/>
    </xf>
    <xf numFmtId="0" fontId="12" fillId="0" borderId="1" xfId="0" applyFont="1" applyBorder="1" applyAlignment="1" applyProtection="1">
      <alignment horizontal="left" vertical="center"/>
      <protection locked="0" hidden="1"/>
    </xf>
    <xf numFmtId="0" fontId="19" fillId="0" borderId="7" xfId="0" applyFont="1" applyBorder="1" applyAlignment="1" applyProtection="1">
      <alignment horizontal="left" vertical="center"/>
      <protection locked="0" hidden="1"/>
    </xf>
    <xf numFmtId="0" fontId="5" fillId="0" borderId="0" xfId="4" applyFont="1" applyAlignment="1" applyProtection="1">
      <alignment horizontal="left" vertical="center"/>
      <protection locked="0" hidden="1"/>
    </xf>
    <xf numFmtId="0" fontId="17" fillId="0" borderId="0" xfId="4" applyFont="1" applyAlignment="1" applyProtection="1">
      <alignment horizontal="justify" vertical="center" wrapText="1"/>
      <protection locked="0" hidden="1"/>
    </xf>
    <xf numFmtId="0" fontId="34" fillId="0" borderId="3" xfId="0" applyFont="1" applyBorder="1" applyAlignment="1" applyProtection="1">
      <alignment horizontal="center" vertical="center"/>
      <protection locked="0" hidden="1"/>
    </xf>
    <xf numFmtId="0" fontId="25" fillId="3" borderId="1" xfId="0" applyFont="1" applyFill="1" applyBorder="1" applyAlignment="1" applyProtection="1">
      <alignment horizontal="center" vertical="center" wrapText="1"/>
      <protection locked="0" hidden="1"/>
    </xf>
    <xf numFmtId="0" fontId="17" fillId="0" borderId="0" xfId="4" applyFont="1" applyAlignment="1" applyProtection="1">
      <alignment horizontal="right" vertical="center"/>
      <protection locked="0" hidden="1"/>
    </xf>
    <xf numFmtId="0" fontId="36" fillId="7" borderId="0" xfId="0" applyFont="1" applyFill="1" applyAlignment="1">
      <alignment horizontal="center" vertical="center" wrapText="1"/>
    </xf>
    <xf numFmtId="0" fontId="40" fillId="7" borderId="0" xfId="0" applyFont="1" applyFill="1" applyAlignment="1">
      <alignment horizontal="center" vertical="center"/>
    </xf>
    <xf numFmtId="0" fontId="33" fillId="0" borderId="0" xfId="4" applyFont="1" applyAlignment="1" applyProtection="1">
      <alignment horizontal="center" vertical="center" wrapText="1"/>
      <protection locked="0" hidden="1"/>
    </xf>
    <xf numFmtId="0" fontId="4" fillId="0" borderId="0" xfId="4" applyFont="1" applyAlignment="1" applyProtection="1">
      <alignment horizontal="center" vertical="center"/>
      <protection locked="0" hidden="1"/>
    </xf>
    <xf numFmtId="0" fontId="6" fillId="0" borderId="0" xfId="4" applyFont="1" applyAlignment="1" applyProtection="1">
      <alignment horizontal="right" vertical="top"/>
      <protection locked="0" hidden="1"/>
    </xf>
    <xf numFmtId="0" fontId="17" fillId="0" borderId="0" xfId="4" applyFont="1" applyAlignment="1" applyProtection="1">
      <alignment horizontal="justify" vertical="top" wrapText="1"/>
      <protection locked="0" hidden="1"/>
    </xf>
    <xf numFmtId="0" fontId="6" fillId="0" borderId="0" xfId="4" applyFont="1" applyAlignment="1" applyProtection="1">
      <alignment horizontal="left" vertical="center"/>
      <protection locked="0" hidden="1"/>
    </xf>
    <xf numFmtId="0" fontId="19" fillId="0" borderId="0" xfId="0" applyFont="1" applyAlignment="1">
      <alignment horizontal="center" vertical="center"/>
    </xf>
    <xf numFmtId="0" fontId="7" fillId="4" borderId="11" xfId="0" applyFont="1" applyFill="1" applyBorder="1" applyAlignment="1">
      <alignment horizontal="center" wrapText="1"/>
    </xf>
    <xf numFmtId="0" fontId="7" fillId="0" borderId="0" xfId="0" applyFont="1" applyAlignment="1" applyProtection="1">
      <alignment horizontal="left" wrapText="1"/>
      <protection locked="0" hidden="1"/>
    </xf>
    <xf numFmtId="0" fontId="7" fillId="0" borderId="0" xfId="0" applyFont="1" applyAlignment="1" applyProtection="1">
      <alignment horizontal="left" vertical="center" wrapText="1"/>
      <protection locked="0" hidden="1"/>
    </xf>
    <xf numFmtId="0" fontId="7" fillId="0" borderId="1" xfId="0" applyFont="1" applyBorder="1" applyAlignment="1" applyProtection="1">
      <alignment horizontal="center" vertical="center" textRotation="90" wrapText="1"/>
      <protection locked="0" hidden="1"/>
    </xf>
    <xf numFmtId="0" fontId="7" fillId="0" borderId="1" xfId="0" applyFont="1" applyBorder="1" applyAlignment="1" applyProtection="1">
      <alignment horizontal="center" vertical="center" textRotation="90"/>
      <protection locked="0" hidden="1"/>
    </xf>
    <xf numFmtId="0" fontId="7" fillId="0" borderId="1" xfId="0" applyFont="1" applyBorder="1" applyAlignment="1" applyProtection="1">
      <alignment horizontal="center" vertical="center" wrapText="1"/>
      <protection locked="0" hidden="1"/>
    </xf>
    <xf numFmtId="0" fontId="7" fillId="0" borderId="1" xfId="0" applyFont="1" applyBorder="1" applyAlignment="1" applyProtection="1">
      <alignment horizontal="center" vertical="center"/>
      <protection locked="0" hidden="1"/>
    </xf>
    <xf numFmtId="0" fontId="7" fillId="0" borderId="0" xfId="0" applyFont="1" applyAlignment="1" applyProtection="1">
      <alignment horizontal="justify" vertical="center"/>
      <protection locked="0" hidden="1"/>
    </xf>
    <xf numFmtId="0" fontId="7" fillId="0" borderId="0" xfId="0" applyFont="1" applyAlignment="1" applyProtection="1">
      <alignment horizontal="justify" vertical="justify"/>
      <protection locked="0" hidden="1"/>
    </xf>
    <xf numFmtId="0" fontId="7" fillId="0" borderId="7" xfId="0" applyFont="1" applyBorder="1" applyAlignment="1" applyProtection="1">
      <alignment horizontal="left" vertical="center"/>
      <protection locked="0" hidden="1"/>
    </xf>
    <xf numFmtId="0" fontId="39" fillId="7" borderId="0" xfId="0" applyFont="1" applyFill="1" applyAlignment="1">
      <alignment horizontal="center" vertical="center" wrapText="1"/>
    </xf>
    <xf numFmtId="0" fontId="35" fillId="7" borderId="0" xfId="0" applyFont="1" applyFill="1" applyAlignment="1">
      <alignment horizontal="center" vertical="center"/>
    </xf>
    <xf numFmtId="0" fontId="29" fillId="0" borderId="0" xfId="0" applyFont="1" applyAlignment="1" applyProtection="1">
      <alignment horizontal="center" vertical="center"/>
      <protection locked="0" hidden="1"/>
    </xf>
    <xf numFmtId="0" fontId="7" fillId="0" borderId="0" xfId="0" applyFont="1" applyAlignment="1" applyProtection="1">
      <alignment horizontal="left" vertical="justify"/>
      <protection locked="0" hidden="1"/>
    </xf>
    <xf numFmtId="0" fontId="7" fillId="0" borderId="0" xfId="0" applyFont="1" applyAlignment="1" applyProtection="1">
      <alignment horizontal="left" vertical="center"/>
      <protection locked="0" hidden="1"/>
    </xf>
    <xf numFmtId="0" fontId="7" fillId="3" borderId="6" xfId="0" applyFont="1" applyFill="1" applyBorder="1" applyAlignment="1" applyProtection="1">
      <alignment horizontal="center" vertical="center" wrapText="1"/>
      <protection locked="0" hidden="1"/>
    </xf>
    <xf numFmtId="0" fontId="7" fillId="3" borderId="8" xfId="0" applyFont="1" applyFill="1" applyBorder="1" applyAlignment="1" applyProtection="1">
      <alignment horizontal="center" vertical="center" wrapText="1"/>
      <protection locked="0" hidden="1"/>
    </xf>
    <xf numFmtId="0" fontId="7" fillId="3" borderId="2" xfId="0" applyFont="1" applyFill="1" applyBorder="1" applyAlignment="1" applyProtection="1">
      <alignment horizontal="center" vertical="center" wrapText="1"/>
      <protection locked="0" hidden="1"/>
    </xf>
    <xf numFmtId="0" fontId="7" fillId="3" borderId="4" xfId="0" applyFont="1" applyFill="1" applyBorder="1" applyAlignment="1" applyProtection="1">
      <alignment horizontal="center" vertical="center" wrapText="1"/>
      <protection locked="0" hidden="1"/>
    </xf>
    <xf numFmtId="0" fontId="8" fillId="0" borderId="1" xfId="0" applyFont="1" applyBorder="1" applyAlignment="1" applyProtection="1">
      <alignment horizontal="center" vertical="center" wrapText="1"/>
      <protection locked="0" hidden="1"/>
    </xf>
  </cellXfs>
  <cellStyles count="6">
    <cellStyle name="Hyperlink" xfId="5" builtinId="8"/>
    <cellStyle name="Normal" xfId="0" builtinId="0"/>
    <cellStyle name="Normal 2" xfId="1"/>
    <cellStyle name="Normal 2 2" xfId="4"/>
    <cellStyle name="Normal 2 7" xfId="3"/>
    <cellStyle name="Normal 2 8" xfId="2"/>
  </cellStyles>
  <dxfs count="26">
    <dxf>
      <font>
        <color theme="0"/>
      </font>
    </dxf>
    <dxf>
      <font>
        <b val="0"/>
        <i val="0"/>
        <strike val="0"/>
        <condense val="0"/>
        <extend val="0"/>
        <outline val="0"/>
        <shadow val="0"/>
        <u val="none"/>
        <vertAlign val="baseline"/>
        <sz val="11"/>
        <color theme="1"/>
        <name val="Cambria"/>
        <scheme val="none"/>
      </font>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1"/>
        <color theme="1"/>
        <name val="Cambria"/>
        <scheme val="none"/>
      </font>
      <alignment horizontal="center" vertical="center" textRotation="0" wrapText="0" indent="0" relativeIndent="255" justifyLastLine="0" shrinkToFit="0" readingOrder="0"/>
    </dxf>
    <dxf>
      <font>
        <b val="0"/>
        <i val="0"/>
        <strike val="0"/>
        <condense val="0"/>
        <extend val="0"/>
        <outline val="0"/>
        <shadow val="0"/>
        <u val="none"/>
        <vertAlign val="baseline"/>
        <sz val="11"/>
        <color theme="1"/>
        <name val="Cambria"/>
        <scheme val="none"/>
      </font>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1"/>
        <color theme="1"/>
        <name val="Cambria"/>
        <scheme val="none"/>
      </font>
      <alignment horizontal="center" vertical="center" textRotation="0" wrapText="0" indent="0" relativeIndent="255"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mbria"/>
        <scheme val="none"/>
      </font>
      <numFmt numFmtId="1" formatCode="0"/>
      <alignment horizontal="center" vertical="center" textRotation="0" wrapText="1" indent="0" relativeIndent="255" justifyLastLine="0" shrinkToFit="0" readingOrder="0"/>
      <border diagonalUp="0" diagonalDown="0">
        <left style="thin">
          <color indexed="64"/>
        </left>
        <right style="thin">
          <color indexed="64"/>
        </right>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center" vertical="center" textRotation="0" wrapText="0" indent="0" relativeIndent="255" justifyLastLine="0" shrinkToFit="0" readingOrder="0"/>
      <border diagonalUp="0" diagonalDown="0" outline="0">
        <left/>
        <right/>
        <top/>
        <bottom/>
      </border>
      <protection locked="1" hidden="1"/>
    </dxf>
    <dxf>
      <font>
        <b val="0"/>
        <i val="0"/>
        <strike val="0"/>
        <condense val="0"/>
        <extend val="0"/>
        <outline val="0"/>
        <shadow val="0"/>
        <u val="none"/>
        <vertAlign val="baseline"/>
        <sz val="11"/>
        <color theme="1"/>
        <name val="Cambria"/>
        <scheme val="none"/>
      </font>
      <alignment horizontal="center" vertical="center" textRotation="0" wrapText="1" indent="0" relativeIndent="255" justifyLastLine="0" shrinkToFit="0" readingOrder="0"/>
      <border diagonalUp="0" diagonalDown="0">
        <left style="thin">
          <color indexed="64"/>
        </left>
        <right style="thin">
          <color indexed="64"/>
        </right>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center" vertical="center" textRotation="0" wrapText="0" indent="0" relativeIndent="255" justifyLastLine="0" shrinkToFit="0" readingOrder="0"/>
      <protection locked="1" hidden="1"/>
    </dxf>
    <dxf>
      <font>
        <b val="0"/>
        <i val="0"/>
        <strike val="0"/>
        <condense val="0"/>
        <extend val="0"/>
        <outline val="0"/>
        <shadow val="0"/>
        <u val="none"/>
        <vertAlign val="baseline"/>
        <sz val="11"/>
        <color theme="1"/>
        <name val="Cambria"/>
        <scheme val="none"/>
      </font>
      <numFmt numFmtId="30" formatCode="@"/>
      <alignment horizontal="left"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general" vertical="top" textRotation="0" wrapText="0" indent="0" relativeIndent="255" justifyLastLine="0" shrinkToFit="0" readingOrder="0"/>
      <protection locked="1" hidden="1"/>
    </dxf>
    <dxf>
      <font>
        <b val="0"/>
        <i val="0"/>
        <strike val="0"/>
        <condense val="0"/>
        <extend val="0"/>
        <outline val="0"/>
        <shadow val="0"/>
        <u val="none"/>
        <vertAlign val="baseline"/>
        <sz val="11"/>
        <color theme="1"/>
        <name val="Cambria"/>
        <scheme val="none"/>
      </font>
      <numFmt numFmtId="1" formatCode="0"/>
      <alignment horizontal="left"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general" vertical="top" textRotation="0" wrapText="0" indent="0" relativeIndent="255" justifyLastLine="0" shrinkToFit="0" readingOrder="0"/>
      <protection locked="1" hidden="1"/>
    </dxf>
    <dxf>
      <font>
        <b val="0"/>
        <i val="0"/>
        <strike val="0"/>
        <condense val="0"/>
        <extend val="0"/>
        <outline val="0"/>
        <shadow val="0"/>
        <u val="none"/>
        <vertAlign val="baseline"/>
        <sz val="11"/>
        <color theme="1"/>
        <name val="Cambria"/>
        <scheme val="none"/>
      </font>
      <alignment horizontal="left"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general" vertical="top" textRotation="0" wrapText="0" indent="0" relativeIndent="255" justifyLastLine="0" shrinkToFit="0" readingOrder="0"/>
      <protection locked="1" hidden="1"/>
    </dxf>
    <dxf>
      <font>
        <b val="0"/>
        <i val="0"/>
        <strike val="0"/>
        <condense val="0"/>
        <extend val="0"/>
        <outline val="0"/>
        <shadow val="0"/>
        <u val="none"/>
        <vertAlign val="baseline"/>
        <sz val="11"/>
        <color theme="1"/>
        <name val="Cambria"/>
        <scheme val="none"/>
      </font>
      <numFmt numFmtId="30" formatCode="@"/>
      <alignment horizontal="left"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0"/>
        <color theme="0"/>
        <name val="Cambria"/>
        <scheme val="none"/>
      </font>
      <alignment horizontal="general" vertical="top" textRotation="0" wrapText="0" indent="0" relativeIndent="255" justifyLastLine="0" shrinkToFit="0" readingOrder="0"/>
      <protection locked="1" hidden="1"/>
    </dxf>
    <dxf>
      <font>
        <b val="0"/>
        <i val="0"/>
        <strike val="0"/>
        <condense val="0"/>
        <extend val="0"/>
        <outline val="0"/>
        <shadow val="0"/>
        <u val="none"/>
        <vertAlign val="baseline"/>
        <sz val="11"/>
        <color theme="1"/>
        <name val="Cambria"/>
        <scheme val="none"/>
      </font>
      <numFmt numFmtId="1" formatCode="0"/>
      <alignment horizontal="left"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1"/>
    </dxf>
    <dxf>
      <font>
        <b val="0"/>
        <i val="0"/>
        <strike val="0"/>
        <condense val="0"/>
        <extend val="0"/>
        <outline val="0"/>
        <shadow val="0"/>
        <u val="none"/>
        <vertAlign val="baseline"/>
        <sz val="11"/>
        <color theme="1"/>
        <name val="Cambria"/>
        <scheme val="none"/>
      </font>
    </dxf>
    <dxf>
      <border outline="0">
        <bottom style="thin">
          <color indexed="64"/>
        </bottom>
      </border>
    </dxf>
    <dxf>
      <alignment horizontal="center" vertical="center" textRotation="0" wrapText="0" indent="0" relativeIndent="255" justifyLastLine="0" shrinkToFit="0" readingOrder="0"/>
      <border diagonalUp="0" diagonalDown="0">
        <left style="hair">
          <color rgb="FFFF0000"/>
        </left>
        <right style="thick">
          <color rgb="FF0000FF"/>
        </right>
        <top style="hair">
          <color rgb="FFFF0000"/>
        </top>
        <bottom style="hair">
          <color rgb="FFFF0000"/>
        </bottom>
        <vertical/>
        <horizontal/>
      </border>
    </dxf>
    <dxf>
      <font>
        <b val="0"/>
        <i val="0"/>
        <strike val="0"/>
        <condense val="0"/>
        <extend val="0"/>
        <outline val="0"/>
        <shadow val="0"/>
        <u val="none"/>
        <vertAlign val="baseline"/>
        <sz val="11"/>
        <color theme="1"/>
        <name val="Cambria"/>
        <scheme val="none"/>
      </font>
    </dxf>
    <dxf>
      <alignment horizontal="center" vertical="center" textRotation="0" wrapText="0" indent="0" relativeIndent="255" justifyLastLine="0" shrinkToFit="0" readingOrder="0"/>
      <border diagonalUp="0" diagonalDown="0">
        <left style="thick">
          <color rgb="FF0000FF"/>
        </left>
        <right style="hair">
          <color rgb="FFFF0000"/>
        </right>
        <top style="hair">
          <color rgb="FFFF0000"/>
        </top>
        <bottom style="hair">
          <color rgb="FFFF0000"/>
        </bottom>
        <vertical/>
        <horizontal/>
      </border>
    </dxf>
    <dxf>
      <font>
        <b val="0"/>
        <i val="0"/>
        <strike val="0"/>
        <condense val="0"/>
        <extend val="0"/>
        <outline val="0"/>
        <shadow val="0"/>
        <u val="none"/>
        <vertAlign val="baseline"/>
        <sz val="11"/>
        <color theme="1"/>
        <name val="Cambria"/>
        <scheme val="none"/>
      </font>
    </dxf>
    <dxf>
      <border outline="0">
        <bottom style="thick">
          <color rgb="FF0000FF"/>
        </bottom>
      </border>
    </dxf>
    <dxf>
      <font>
        <b val="0"/>
        <i val="0"/>
        <strike val="0"/>
        <condense val="0"/>
        <extend val="0"/>
        <outline val="0"/>
        <shadow val="0"/>
        <u val="none"/>
        <vertAlign val="baseline"/>
        <sz val="11"/>
        <color theme="1"/>
        <name val="Cambria"/>
        <scheme val="none"/>
      </font>
    </dxf>
  </dxfs>
  <tableStyles count="0" defaultTableStyle="TableStyleMedium2" defaultPivotStyle="PivotStyleLight16"/>
  <colors>
    <mruColors>
      <color rgb="FF0000FF"/>
      <color rgb="FF362800"/>
      <color rgb="FF684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527239</xdr:colOff>
      <xdr:row>3</xdr:row>
      <xdr:rowOff>269978</xdr:rowOff>
    </xdr:from>
    <xdr:to>
      <xdr:col>9</xdr:col>
      <xdr:colOff>657150</xdr:colOff>
      <xdr:row>11</xdr:row>
      <xdr:rowOff>30053</xdr:rowOff>
    </xdr:to>
    <xdr:pic>
      <xdr:nvPicPr>
        <xdr:cNvPr id="3" name="Picture 2">
          <a:extLst>
            <a:ext uri="{FF2B5EF4-FFF2-40B4-BE49-F238E27FC236}">
              <a16:creationId xmlns="" xmlns:a16="http://schemas.microsoft.com/office/drawing/2014/main" id="{BCCD013B-9FF9-430B-B060-C8D372F9737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rot="262982">
          <a:off x="7964359" y="765278"/>
          <a:ext cx="1371971" cy="1428855"/>
        </a:xfrm>
        <a:prstGeom prst="ellipse">
          <a:avLst/>
        </a:prstGeom>
        <a:ln>
          <a:noFill/>
        </a:ln>
        <a:effectLst>
          <a:softEdge rad="112500"/>
        </a:effectLst>
      </xdr:spPr>
    </xdr:pic>
    <xdr:clientData/>
  </xdr:twoCellAnchor>
</xdr:wsDr>
</file>

<file path=xl/tables/table1.xml><?xml version="1.0" encoding="utf-8"?>
<table xmlns="http://schemas.openxmlformats.org/spreadsheetml/2006/main" id="3" name="Table3" displayName="Table3" ref="M14:N46" headerRowCount="0" totalsRowShown="0" headerRowDxfId="25" tableBorderDxfId="24">
  <tableColumns count="2">
    <tableColumn id="1" name="Column1" headerRowDxfId="23" dataDxfId="22"/>
    <tableColumn id="2" name="Column2" headerRowDxfId="21" dataDxfId="20"/>
  </tableColumns>
  <tableStyleInfo name="TableStyleLight1" showFirstColumn="0" showLastColumn="0" showRowStripes="1" showColumnStripes="0"/>
</table>
</file>

<file path=xl/tables/table2.xml><?xml version="1.0" encoding="utf-8"?>
<table xmlns="http://schemas.openxmlformats.org/spreadsheetml/2006/main" id="4" name="Table4" displayName="Table4" ref="B14:J64" headerRowCount="0" totalsRowShown="0" tableBorderDxfId="19">
  <tableColumns count="9">
    <tableColumn id="1" name="Column1" headerRowDxfId="18" dataDxfId="17"/>
    <tableColumn id="2" name="Column2" headerRowDxfId="16" dataDxfId="15"/>
    <tableColumn id="3" name="Column3" headerRowDxfId="14" dataDxfId="13"/>
    <tableColumn id="4" name="Column4" headerRowDxfId="12" dataDxfId="11"/>
    <tableColumn id="5" name="Column5" headerRowDxfId="10" dataDxfId="9"/>
    <tableColumn id="6" name="Column6" headerRowDxfId="8" dataDxfId="7"/>
    <tableColumn id="7" name="Column7" headerRowDxfId="6" dataDxfId="5"/>
    <tableColumn id="8" name="Column8" headerRowDxfId="4" dataDxfId="3"/>
    <tableColumn id="9" name="Column9" headerRowDxfId="2"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4" tint="-0.249977111117893"/>
  </sheetPr>
  <dimension ref="B1:AN159"/>
  <sheetViews>
    <sheetView showGridLines="0" showRowColHeaders="0" topLeftCell="A7" workbookViewId="0">
      <selection activeCell="I10" sqref="I10"/>
    </sheetView>
  </sheetViews>
  <sheetFormatPr defaultColWidth="8.85546875" defaultRowHeight="14.25"/>
  <cols>
    <col min="1" max="1" width="2.28515625" style="1" customWidth="1"/>
    <col min="2" max="2" width="6.28515625" style="1" customWidth="1"/>
    <col min="3" max="3" width="16.7109375" style="1" customWidth="1"/>
    <col min="4" max="4" width="22.5703125" style="1" customWidth="1"/>
    <col min="5" max="5" width="11.5703125" style="1" customWidth="1"/>
    <col min="6" max="6" width="27.42578125" style="1" customWidth="1"/>
    <col min="7" max="8" width="10.7109375" style="23" customWidth="1"/>
    <col min="9" max="9" width="18.140625" style="23" customWidth="1"/>
    <col min="10" max="10" width="20.42578125" style="23" customWidth="1"/>
    <col min="11" max="11" width="5" style="1" customWidth="1"/>
    <col min="12" max="12" width="6.140625" style="1" customWidth="1"/>
    <col min="13" max="15" width="16.7109375" style="1" customWidth="1"/>
    <col min="16" max="21" width="9.140625" style="1" customWidth="1"/>
    <col min="22" max="23" width="9.140625" style="1" hidden="1" customWidth="1"/>
    <col min="24" max="24" width="11.28515625" style="23" hidden="1" customWidth="1"/>
    <col min="25" max="25" width="15.85546875" style="1" hidden="1" customWidth="1"/>
    <col min="26" max="32" width="9.140625" style="1" hidden="1" customWidth="1"/>
    <col min="33" max="33" width="13.85546875" style="1" hidden="1" customWidth="1"/>
    <col min="34" max="34" width="12.42578125" style="1" hidden="1" customWidth="1"/>
    <col min="35" max="35" width="9.140625" style="1" hidden="1" customWidth="1"/>
    <col min="36" max="36" width="12" style="1" hidden="1" customWidth="1"/>
    <col min="37" max="38" width="9.140625" style="1" hidden="1" customWidth="1"/>
    <col min="39" max="40" width="8.85546875" style="1" hidden="1" customWidth="1"/>
    <col min="41" max="16384" width="8.85546875" style="1"/>
  </cols>
  <sheetData>
    <row r="1" spans="2:24" ht="8.4499999999999993" customHeight="1">
      <c r="B1" s="194"/>
      <c r="C1" s="194"/>
      <c r="D1" s="194"/>
      <c r="E1" s="194"/>
      <c r="F1" s="194"/>
      <c r="G1" s="194"/>
      <c r="H1" s="194"/>
      <c r="K1" s="8"/>
    </row>
    <row r="2" spans="2:24" s="12" customFormat="1" ht="25.15" customHeight="1">
      <c r="B2" s="192" t="s">
        <v>135</v>
      </c>
      <c r="C2" s="193"/>
      <c r="D2" s="193"/>
      <c r="E2" s="193"/>
      <c r="F2" s="193"/>
      <c r="G2" s="193"/>
      <c r="H2" s="193"/>
      <c r="I2" s="193"/>
      <c r="J2" s="193"/>
      <c r="K2" s="24"/>
      <c r="X2" s="25"/>
    </row>
    <row r="3" spans="2:24" s="12" customFormat="1" ht="5.45" customHeight="1" thickBot="1">
      <c r="B3" s="165"/>
      <c r="C3" s="165"/>
      <c r="D3" s="165"/>
      <c r="E3" s="165"/>
      <c r="F3" s="165"/>
      <c r="G3" s="165"/>
      <c r="H3" s="165"/>
      <c r="I3" s="165"/>
      <c r="J3" s="165"/>
      <c r="K3" s="24"/>
      <c r="X3" s="25"/>
    </row>
    <row r="4" spans="2:24" s="12" customFormat="1" ht="25.15" customHeight="1" thickTop="1">
      <c r="B4" s="195" t="s">
        <v>177</v>
      </c>
      <c r="C4" s="195"/>
      <c r="D4" s="195"/>
      <c r="E4" s="195"/>
      <c r="F4" s="195"/>
      <c r="G4" s="195"/>
      <c r="H4" s="195"/>
      <c r="I4" s="195"/>
      <c r="J4" s="195"/>
      <c r="K4" s="24"/>
      <c r="M4" s="196" t="s">
        <v>136</v>
      </c>
      <c r="N4" s="188" t="s">
        <v>137</v>
      </c>
      <c r="O4" s="190" t="s">
        <v>138</v>
      </c>
      <c r="X4" s="25"/>
    </row>
    <row r="5" spans="2:24" s="12" customFormat="1" ht="6" customHeight="1">
      <c r="B5" s="26"/>
      <c r="C5" s="26"/>
      <c r="D5" s="30"/>
      <c r="E5" s="30"/>
      <c r="F5" s="26"/>
      <c r="G5" s="108"/>
      <c r="H5" s="108"/>
      <c r="I5" s="45"/>
      <c r="J5" s="43"/>
      <c r="K5" s="24"/>
      <c r="M5" s="197"/>
      <c r="N5" s="189"/>
      <c r="O5" s="191"/>
      <c r="X5" s="25"/>
    </row>
    <row r="6" spans="2:24" s="27" customFormat="1" ht="18" customHeight="1">
      <c r="B6" s="198" t="s">
        <v>53</v>
      </c>
      <c r="C6" s="198"/>
      <c r="D6" s="181" t="s">
        <v>178</v>
      </c>
      <c r="E6" s="182"/>
      <c r="F6" s="54" t="s">
        <v>54</v>
      </c>
      <c r="G6" s="170" t="s">
        <v>179</v>
      </c>
      <c r="H6" s="142" t="s">
        <v>61</v>
      </c>
      <c r="I6" s="44"/>
      <c r="J6" s="44"/>
      <c r="K6" s="28"/>
      <c r="M6" s="167" t="s">
        <v>1</v>
      </c>
      <c r="N6" s="166" t="s">
        <v>99</v>
      </c>
      <c r="O6" s="168" t="s">
        <v>143</v>
      </c>
      <c r="X6" s="29"/>
    </row>
    <row r="7" spans="2:24" s="27" customFormat="1" ht="18" customHeight="1">
      <c r="B7" s="198" t="s">
        <v>60</v>
      </c>
      <c r="C7" s="198"/>
      <c r="D7" s="179" t="s">
        <v>48</v>
      </c>
      <c r="E7" s="179"/>
      <c r="F7" s="54" t="s">
        <v>59</v>
      </c>
      <c r="G7" s="141" t="s">
        <v>43</v>
      </c>
      <c r="H7" s="142">
        <v>2022</v>
      </c>
      <c r="I7" s="44"/>
      <c r="J7" s="44"/>
      <c r="K7" s="28"/>
      <c r="M7" s="135" t="s">
        <v>139</v>
      </c>
      <c r="N7" s="136" t="s">
        <v>100</v>
      </c>
      <c r="O7" s="137" t="s">
        <v>140</v>
      </c>
      <c r="X7" s="29"/>
    </row>
    <row r="8" spans="2:24" s="27" customFormat="1" ht="18" customHeight="1" thickBot="1">
      <c r="B8" s="198" t="s">
        <v>68</v>
      </c>
      <c r="C8" s="198"/>
      <c r="D8" s="179" t="s">
        <v>180</v>
      </c>
      <c r="E8" s="179"/>
      <c r="F8" s="54" t="s">
        <v>63</v>
      </c>
      <c r="G8" s="185"/>
      <c r="H8" s="186"/>
      <c r="I8" s="44"/>
      <c r="J8" s="44"/>
      <c r="K8" s="28"/>
      <c r="M8" s="138" t="s">
        <v>141</v>
      </c>
      <c r="N8" s="139" t="s">
        <v>101</v>
      </c>
      <c r="O8" s="140" t="s">
        <v>142</v>
      </c>
      <c r="X8" s="29"/>
    </row>
    <row r="9" spans="2:24" s="27" customFormat="1" ht="18" customHeight="1" thickTop="1">
      <c r="B9" s="198" t="s">
        <v>55</v>
      </c>
      <c r="C9" s="198"/>
      <c r="D9" s="179" t="s">
        <v>202</v>
      </c>
      <c r="E9" s="179"/>
      <c r="F9" s="54" t="s">
        <v>58</v>
      </c>
      <c r="G9" s="141">
        <v>21</v>
      </c>
      <c r="H9" s="142" t="s">
        <v>207</v>
      </c>
      <c r="I9" s="44"/>
      <c r="J9" s="44"/>
      <c r="K9" s="28"/>
      <c r="X9" s="29"/>
    </row>
    <row r="10" spans="2:24" s="27" customFormat="1" ht="18" customHeight="1">
      <c r="B10" s="198" t="s">
        <v>56</v>
      </c>
      <c r="C10" s="198"/>
      <c r="D10" s="181" t="s">
        <v>182</v>
      </c>
      <c r="E10" s="182"/>
      <c r="F10" s="54" t="s">
        <v>57</v>
      </c>
      <c r="G10" s="186" t="s">
        <v>181</v>
      </c>
      <c r="H10" s="186"/>
      <c r="I10" s="44"/>
      <c r="J10" s="44"/>
      <c r="K10" s="28"/>
      <c r="L10" s="183" t="s">
        <v>176</v>
      </c>
      <c r="M10" s="183"/>
      <c r="N10" s="183"/>
      <c r="O10" s="183"/>
      <c r="X10" s="29"/>
    </row>
    <row r="11" spans="2:24" s="27" customFormat="1" ht="10.15" customHeight="1">
      <c r="B11" s="60"/>
      <c r="C11" s="60"/>
      <c r="D11" s="58"/>
      <c r="E11" s="58"/>
      <c r="F11" s="61"/>
      <c r="G11" s="59"/>
      <c r="H11" s="59"/>
      <c r="I11" s="44"/>
      <c r="J11" s="44"/>
      <c r="K11" s="28"/>
      <c r="L11" s="183"/>
      <c r="M11" s="183"/>
      <c r="N11" s="183"/>
      <c r="O11" s="183"/>
      <c r="X11" s="29"/>
    </row>
    <row r="12" spans="2:24" s="27" customFormat="1" ht="21" customHeight="1">
      <c r="B12" s="187" t="s">
        <v>98</v>
      </c>
      <c r="C12" s="187"/>
      <c r="D12" s="187"/>
      <c r="E12" s="187"/>
      <c r="F12" s="187"/>
      <c r="G12" s="187"/>
      <c r="H12" s="187"/>
      <c r="I12" s="187"/>
      <c r="J12" s="187"/>
      <c r="K12" s="28"/>
      <c r="L12" s="183"/>
      <c r="M12" s="183"/>
      <c r="N12" s="183"/>
      <c r="O12" s="183"/>
      <c r="X12" s="29"/>
    </row>
    <row r="13" spans="2:24" ht="11.25" customHeight="1" thickBot="1">
      <c r="B13"/>
      <c r="C13"/>
      <c r="D13"/>
      <c r="E13"/>
      <c r="F13"/>
      <c r="G13"/>
      <c r="H13"/>
      <c r="I13"/>
      <c r="J13"/>
      <c r="M13"/>
      <c r="N13"/>
    </row>
    <row r="14" spans="2:24" ht="56.45" customHeight="1" thickTop="1">
      <c r="B14" s="164" t="s">
        <v>64</v>
      </c>
      <c r="C14" s="155" t="s">
        <v>65</v>
      </c>
      <c r="D14" s="156" t="s">
        <v>66</v>
      </c>
      <c r="E14" s="155" t="s">
        <v>67</v>
      </c>
      <c r="F14" s="156" t="s">
        <v>3</v>
      </c>
      <c r="G14" s="155" t="s">
        <v>69</v>
      </c>
      <c r="H14" s="155" t="s">
        <v>70</v>
      </c>
      <c r="I14" s="157" t="s">
        <v>22</v>
      </c>
      <c r="J14" s="158" t="s">
        <v>71</v>
      </c>
      <c r="M14" s="159" t="s">
        <v>173</v>
      </c>
      <c r="N14" s="160" t="s">
        <v>174</v>
      </c>
    </row>
    <row r="15" spans="2:24" s="105" customFormat="1" ht="18" customHeight="1">
      <c r="B15" s="49">
        <v>1</v>
      </c>
      <c r="C15" s="106" t="s">
        <v>183</v>
      </c>
      <c r="D15" s="48" t="s">
        <v>184</v>
      </c>
      <c r="E15" s="49" t="s">
        <v>185</v>
      </c>
      <c r="F15" s="106" t="s">
        <v>186</v>
      </c>
      <c r="G15" s="50">
        <v>1</v>
      </c>
      <c r="H15" s="51">
        <v>6</v>
      </c>
      <c r="I15" s="104" t="s">
        <v>122</v>
      </c>
      <c r="J15" s="104">
        <v>80910</v>
      </c>
      <c r="M15" s="145" t="s">
        <v>144</v>
      </c>
      <c r="N15" s="146" t="s">
        <v>103</v>
      </c>
    </row>
    <row r="16" spans="2:24" s="105" customFormat="1" ht="18" customHeight="1">
      <c r="B16" s="53">
        <v>2</v>
      </c>
      <c r="C16" s="107" t="s">
        <v>187</v>
      </c>
      <c r="D16" s="171" t="s">
        <v>188</v>
      </c>
      <c r="E16" s="53" t="s">
        <v>189</v>
      </c>
      <c r="F16" s="107" t="s">
        <v>186</v>
      </c>
      <c r="G16" s="50">
        <v>1</v>
      </c>
      <c r="H16" s="51">
        <v>8</v>
      </c>
      <c r="I16" s="104" t="s">
        <v>119</v>
      </c>
      <c r="J16" s="104">
        <v>61960</v>
      </c>
      <c r="M16" s="145" t="s">
        <v>145</v>
      </c>
      <c r="N16" s="146" t="s">
        <v>104</v>
      </c>
    </row>
    <row r="17" spans="2:14" s="105" customFormat="1" ht="18" customHeight="1">
      <c r="B17" s="49">
        <v>3</v>
      </c>
      <c r="C17" s="107" t="s">
        <v>190</v>
      </c>
      <c r="D17" s="172" t="s">
        <v>191</v>
      </c>
      <c r="E17" s="53" t="s">
        <v>192</v>
      </c>
      <c r="F17" s="107" t="s">
        <v>186</v>
      </c>
      <c r="G17" s="50">
        <v>1</v>
      </c>
      <c r="H17" s="51">
        <v>10</v>
      </c>
      <c r="I17" s="104" t="s">
        <v>119</v>
      </c>
      <c r="J17" s="104">
        <v>87480</v>
      </c>
      <c r="M17" s="145" t="s">
        <v>146</v>
      </c>
      <c r="N17" s="146" t="s">
        <v>105</v>
      </c>
    </row>
    <row r="18" spans="2:14" s="105" customFormat="1" ht="18" customHeight="1">
      <c r="B18" s="53">
        <v>4</v>
      </c>
      <c r="C18" s="107" t="s">
        <v>193</v>
      </c>
      <c r="D18" s="172" t="s">
        <v>194</v>
      </c>
      <c r="E18" s="53" t="s">
        <v>195</v>
      </c>
      <c r="F18" s="107" t="s">
        <v>186</v>
      </c>
      <c r="G18" s="50">
        <v>1</v>
      </c>
      <c r="H18" s="51">
        <v>10</v>
      </c>
      <c r="I18" s="104" t="s">
        <v>122</v>
      </c>
      <c r="J18" s="104">
        <v>76730</v>
      </c>
      <c r="M18" s="145" t="s">
        <v>147</v>
      </c>
      <c r="N18" s="146" t="s">
        <v>106</v>
      </c>
    </row>
    <row r="19" spans="2:14" s="105" customFormat="1" ht="18" customHeight="1">
      <c r="B19" s="49">
        <v>5</v>
      </c>
      <c r="C19" s="107" t="s">
        <v>196</v>
      </c>
      <c r="D19" s="173" t="s">
        <v>197</v>
      </c>
      <c r="E19" s="53" t="s">
        <v>198</v>
      </c>
      <c r="F19" s="107" t="s">
        <v>186</v>
      </c>
      <c r="G19" s="50">
        <v>1</v>
      </c>
      <c r="H19" s="51">
        <v>11</v>
      </c>
      <c r="I19" s="104" t="s">
        <v>122</v>
      </c>
      <c r="J19" s="104">
        <v>74770</v>
      </c>
      <c r="M19" s="145" t="s">
        <v>148</v>
      </c>
      <c r="N19" s="146" t="s">
        <v>107</v>
      </c>
    </row>
    <row r="20" spans="2:14" s="105" customFormat="1" ht="18" customHeight="1">
      <c r="B20" s="53">
        <v>6</v>
      </c>
      <c r="C20" s="107" t="s">
        <v>199</v>
      </c>
      <c r="D20" s="173" t="s">
        <v>200</v>
      </c>
      <c r="E20" s="53" t="s">
        <v>189</v>
      </c>
      <c r="F20" s="107" t="s">
        <v>186</v>
      </c>
      <c r="G20" s="50">
        <v>1</v>
      </c>
      <c r="H20" s="51">
        <v>11</v>
      </c>
      <c r="I20" s="104" t="s">
        <v>119</v>
      </c>
      <c r="J20" s="104">
        <v>61960</v>
      </c>
      <c r="M20" s="145" t="s">
        <v>149</v>
      </c>
      <c r="N20" s="146" t="s">
        <v>108</v>
      </c>
    </row>
    <row r="21" spans="2:14" s="105" customFormat="1" ht="18" customHeight="1">
      <c r="B21" s="49">
        <v>7</v>
      </c>
      <c r="C21">
        <v>14165378</v>
      </c>
      <c r="D21" s="175" t="s">
        <v>203</v>
      </c>
      <c r="E21" s="53" t="s">
        <v>204</v>
      </c>
      <c r="F21" s="107" t="s">
        <v>186</v>
      </c>
      <c r="G21" s="50">
        <v>1</v>
      </c>
      <c r="H21" s="51">
        <v>12</v>
      </c>
      <c r="I21" s="104" t="s">
        <v>120</v>
      </c>
      <c r="J21" s="104">
        <v>63660</v>
      </c>
      <c r="M21" s="145" t="s">
        <v>150</v>
      </c>
      <c r="N21" s="146" t="s">
        <v>109</v>
      </c>
    </row>
    <row r="22" spans="2:14" s="105" customFormat="1" ht="18" customHeight="1">
      <c r="B22" s="53">
        <v>8</v>
      </c>
      <c r="C22">
        <v>14144139</v>
      </c>
      <c r="D22" s="175" t="s">
        <v>205</v>
      </c>
      <c r="E22" s="53" t="s">
        <v>206</v>
      </c>
      <c r="F22" s="107" t="s">
        <v>186</v>
      </c>
      <c r="G22" s="50">
        <v>1</v>
      </c>
      <c r="H22" s="51">
        <v>12</v>
      </c>
      <c r="I22" s="104" t="s">
        <v>119</v>
      </c>
      <c r="J22" s="104">
        <v>72810</v>
      </c>
      <c r="M22" s="145" t="s">
        <v>151</v>
      </c>
      <c r="N22" s="146" t="s">
        <v>110</v>
      </c>
    </row>
    <row r="23" spans="2:14" s="105" customFormat="1" ht="18" customHeight="1">
      <c r="B23" s="49"/>
      <c r="C23" s="107"/>
      <c r="D23" s="52"/>
      <c r="E23" s="53"/>
      <c r="F23" s="107"/>
      <c r="G23" s="50"/>
      <c r="H23" s="51"/>
      <c r="I23" s="104"/>
      <c r="J23" s="104"/>
      <c r="M23" s="145" t="s">
        <v>152</v>
      </c>
      <c r="N23" s="146" t="s">
        <v>111</v>
      </c>
    </row>
    <row r="24" spans="2:14" s="105" customFormat="1" ht="18" customHeight="1">
      <c r="B24" s="53"/>
      <c r="C24" s="107"/>
      <c r="D24" s="52"/>
      <c r="E24" s="53"/>
      <c r="F24" s="107"/>
      <c r="G24" s="50"/>
      <c r="H24" s="51"/>
      <c r="I24" s="104"/>
      <c r="J24" s="104"/>
      <c r="M24" s="145" t="s">
        <v>153</v>
      </c>
      <c r="N24" s="146" t="s">
        <v>112</v>
      </c>
    </row>
    <row r="25" spans="2:14" s="105" customFormat="1" ht="18" customHeight="1">
      <c r="B25" s="49"/>
      <c r="C25" s="107"/>
      <c r="D25" s="52"/>
      <c r="E25" s="53"/>
      <c r="F25" s="107"/>
      <c r="G25" s="50"/>
      <c r="H25" s="51"/>
      <c r="I25" s="104"/>
      <c r="J25" s="104"/>
      <c r="M25" s="145" t="s">
        <v>99</v>
      </c>
      <c r="N25" s="146" t="s">
        <v>113</v>
      </c>
    </row>
    <row r="26" spans="2:14" s="105" customFormat="1" ht="18" customHeight="1">
      <c r="B26" s="53"/>
      <c r="C26" s="107"/>
      <c r="D26" s="52"/>
      <c r="E26" s="53"/>
      <c r="F26" s="107"/>
      <c r="G26" s="50"/>
      <c r="H26" s="51"/>
      <c r="I26" s="104"/>
      <c r="J26" s="104"/>
      <c r="M26" s="145" t="s">
        <v>154</v>
      </c>
      <c r="N26" s="146" t="s">
        <v>114</v>
      </c>
    </row>
    <row r="27" spans="2:14" s="105" customFormat="1" ht="18" customHeight="1">
      <c r="B27" s="49"/>
      <c r="C27" s="107"/>
      <c r="D27" s="52"/>
      <c r="E27" s="53"/>
      <c r="F27" s="107"/>
      <c r="G27" s="50"/>
      <c r="H27" s="51"/>
      <c r="I27" s="104"/>
      <c r="J27" s="104"/>
      <c r="M27" s="145" t="s">
        <v>155</v>
      </c>
      <c r="N27" s="146" t="s">
        <v>115</v>
      </c>
    </row>
    <row r="28" spans="2:14" s="105" customFormat="1" ht="18" customHeight="1">
      <c r="B28" s="53"/>
      <c r="C28" s="107"/>
      <c r="D28" s="52"/>
      <c r="E28" s="53"/>
      <c r="F28" s="107"/>
      <c r="G28" s="50"/>
      <c r="H28" s="51"/>
      <c r="I28" s="104"/>
      <c r="J28" s="104"/>
      <c r="M28" s="145" t="s">
        <v>156</v>
      </c>
      <c r="N28" s="146" t="s">
        <v>116</v>
      </c>
    </row>
    <row r="29" spans="2:14" s="105" customFormat="1" ht="18" customHeight="1">
      <c r="B29" s="49"/>
      <c r="C29" s="107"/>
      <c r="D29" s="52"/>
      <c r="E29" s="53"/>
      <c r="F29" s="107"/>
      <c r="G29" s="50"/>
      <c r="H29" s="51"/>
      <c r="I29" s="104"/>
      <c r="J29" s="104"/>
      <c r="M29" s="145" t="s">
        <v>157</v>
      </c>
      <c r="N29" s="146" t="s">
        <v>117</v>
      </c>
    </row>
    <row r="30" spans="2:14" s="105" customFormat="1" ht="18" customHeight="1">
      <c r="B30" s="53"/>
      <c r="C30" s="107"/>
      <c r="D30" s="52"/>
      <c r="E30" s="53"/>
      <c r="F30" s="107"/>
      <c r="G30" s="50"/>
      <c r="H30" s="51"/>
      <c r="I30" s="104"/>
      <c r="J30" s="104"/>
      <c r="M30" s="145" t="s">
        <v>158</v>
      </c>
      <c r="N30" s="146" t="s">
        <v>118</v>
      </c>
    </row>
    <row r="31" spans="2:14" s="105" customFormat="1" ht="18" customHeight="1">
      <c r="B31" s="49"/>
      <c r="C31" s="107"/>
      <c r="D31" s="52"/>
      <c r="E31" s="53"/>
      <c r="F31" s="107"/>
      <c r="G31" s="50"/>
      <c r="H31" s="51"/>
      <c r="I31" s="104"/>
      <c r="J31" s="104"/>
      <c r="M31" s="145" t="s">
        <v>100</v>
      </c>
      <c r="N31" s="146" t="s">
        <v>119</v>
      </c>
    </row>
    <row r="32" spans="2:14" s="105" customFormat="1" ht="18" customHeight="1">
      <c r="B32" s="53"/>
      <c r="C32" s="107"/>
      <c r="D32" s="52"/>
      <c r="E32" s="53"/>
      <c r="F32" s="107"/>
      <c r="G32" s="50"/>
      <c r="H32" s="51"/>
      <c r="I32" s="104"/>
      <c r="J32" s="104"/>
      <c r="M32" s="145" t="s">
        <v>159</v>
      </c>
      <c r="N32" s="146" t="s">
        <v>120</v>
      </c>
    </row>
    <row r="33" spans="2:14" s="105" customFormat="1" ht="18" customHeight="1">
      <c r="B33" s="49"/>
      <c r="C33" s="107"/>
      <c r="D33" s="52"/>
      <c r="E33" s="53"/>
      <c r="F33" s="107"/>
      <c r="G33" s="50"/>
      <c r="H33" s="51"/>
      <c r="I33" s="104"/>
      <c r="J33" s="104"/>
      <c r="M33" s="145" t="s">
        <v>160</v>
      </c>
      <c r="N33" s="146" t="s">
        <v>121</v>
      </c>
    </row>
    <row r="34" spans="2:14" s="105" customFormat="1" ht="18" customHeight="1">
      <c r="B34" s="53"/>
      <c r="C34" s="107"/>
      <c r="D34" s="52"/>
      <c r="E34" s="53"/>
      <c r="F34" s="107"/>
      <c r="G34" s="50"/>
      <c r="H34" s="51"/>
      <c r="I34" s="104"/>
      <c r="J34" s="104"/>
      <c r="M34" s="145" t="s">
        <v>101</v>
      </c>
      <c r="N34" s="146" t="s">
        <v>122</v>
      </c>
    </row>
    <row r="35" spans="2:14" s="105" customFormat="1" ht="18" customHeight="1">
      <c r="B35" s="49"/>
      <c r="C35" s="107"/>
      <c r="D35" s="52"/>
      <c r="E35" s="53"/>
      <c r="F35" s="107"/>
      <c r="G35" s="50"/>
      <c r="H35" s="51"/>
      <c r="I35" s="104"/>
      <c r="J35" s="104"/>
      <c r="M35" s="145" t="s">
        <v>161</v>
      </c>
      <c r="N35" s="146" t="s">
        <v>123</v>
      </c>
    </row>
    <row r="36" spans="2:14" s="105" customFormat="1" ht="18" customHeight="1">
      <c r="B36" s="53"/>
      <c r="C36" s="107"/>
      <c r="D36" s="52"/>
      <c r="E36" s="53"/>
      <c r="F36" s="107"/>
      <c r="G36" s="50"/>
      <c r="H36" s="51"/>
      <c r="I36" s="104"/>
      <c r="J36" s="104"/>
      <c r="M36" s="145" t="s">
        <v>162</v>
      </c>
      <c r="N36" s="146" t="s">
        <v>124</v>
      </c>
    </row>
    <row r="37" spans="2:14" s="105" customFormat="1" ht="18" customHeight="1">
      <c r="B37" s="49"/>
      <c r="C37" s="107"/>
      <c r="D37" s="52"/>
      <c r="E37" s="53"/>
      <c r="F37" s="107"/>
      <c r="G37" s="50"/>
      <c r="H37" s="51"/>
      <c r="I37" s="104"/>
      <c r="J37" s="104"/>
      <c r="M37" s="145" t="s">
        <v>163</v>
      </c>
      <c r="N37" s="146" t="s">
        <v>125</v>
      </c>
    </row>
    <row r="38" spans="2:14" s="105" customFormat="1" ht="18" customHeight="1">
      <c r="B38" s="53"/>
      <c r="C38" s="107"/>
      <c r="D38" s="52"/>
      <c r="E38" s="53"/>
      <c r="F38" s="107"/>
      <c r="G38" s="50"/>
      <c r="H38" s="51"/>
      <c r="I38" s="104"/>
      <c r="J38" s="104"/>
      <c r="M38" s="145" t="s">
        <v>164</v>
      </c>
      <c r="N38" s="146" t="s">
        <v>126</v>
      </c>
    </row>
    <row r="39" spans="2:14" s="105" customFormat="1" ht="18" customHeight="1">
      <c r="B39" s="49"/>
      <c r="C39" s="107"/>
      <c r="D39" s="52"/>
      <c r="E39" s="53"/>
      <c r="F39" s="107"/>
      <c r="G39" s="50"/>
      <c r="H39" s="51"/>
      <c r="I39" s="104"/>
      <c r="J39" s="104"/>
      <c r="M39" s="145" t="s">
        <v>165</v>
      </c>
      <c r="N39" s="146" t="s">
        <v>127</v>
      </c>
    </row>
    <row r="40" spans="2:14" s="105" customFormat="1" ht="18" customHeight="1">
      <c r="B40" s="53"/>
      <c r="C40" s="107"/>
      <c r="D40" s="52"/>
      <c r="E40" s="53"/>
      <c r="F40" s="107"/>
      <c r="G40" s="50"/>
      <c r="H40" s="51"/>
      <c r="I40" s="104"/>
      <c r="J40" s="104"/>
      <c r="M40" s="145" t="s">
        <v>166</v>
      </c>
      <c r="N40" s="146" t="s">
        <v>128</v>
      </c>
    </row>
    <row r="41" spans="2:14" s="105" customFormat="1" ht="18" customHeight="1">
      <c r="B41" s="49"/>
      <c r="C41" s="107"/>
      <c r="D41" s="52"/>
      <c r="E41" s="53"/>
      <c r="F41" s="107"/>
      <c r="G41" s="50"/>
      <c r="H41" s="51"/>
      <c r="I41" s="104"/>
      <c r="J41" s="104"/>
      <c r="M41" s="145" t="s">
        <v>167</v>
      </c>
      <c r="N41" s="146" t="s">
        <v>129</v>
      </c>
    </row>
    <row r="42" spans="2:14" s="105" customFormat="1" ht="18" customHeight="1">
      <c r="B42" s="53"/>
      <c r="C42" s="107"/>
      <c r="D42" s="52"/>
      <c r="E42" s="53"/>
      <c r="F42" s="107"/>
      <c r="G42" s="50"/>
      <c r="H42" s="51"/>
      <c r="I42" s="104"/>
      <c r="J42" s="104"/>
      <c r="M42" s="145" t="s">
        <v>168</v>
      </c>
      <c r="N42" s="146" t="s">
        <v>130</v>
      </c>
    </row>
    <row r="43" spans="2:14" s="105" customFormat="1" ht="18" customHeight="1">
      <c r="B43" s="49"/>
      <c r="C43" s="107"/>
      <c r="D43" s="52"/>
      <c r="E43" s="53"/>
      <c r="F43" s="107"/>
      <c r="G43" s="50"/>
      <c r="H43" s="51"/>
      <c r="I43" s="104"/>
      <c r="J43" s="104"/>
      <c r="M43" s="145" t="s">
        <v>169</v>
      </c>
      <c r="N43" s="146" t="s">
        <v>131</v>
      </c>
    </row>
    <row r="44" spans="2:14" s="105" customFormat="1" ht="18" customHeight="1">
      <c r="B44" s="53"/>
      <c r="C44" s="107"/>
      <c r="D44" s="52"/>
      <c r="E44" s="53"/>
      <c r="F44" s="107"/>
      <c r="G44" s="50"/>
      <c r="H44" s="51"/>
      <c r="I44" s="104"/>
      <c r="J44" s="104"/>
      <c r="M44" s="145" t="s">
        <v>170</v>
      </c>
      <c r="N44" s="146" t="s">
        <v>132</v>
      </c>
    </row>
    <row r="45" spans="2:14" s="105" customFormat="1" ht="18" customHeight="1">
      <c r="B45" s="49"/>
      <c r="C45" s="107"/>
      <c r="D45" s="52"/>
      <c r="E45" s="53"/>
      <c r="F45" s="107"/>
      <c r="G45" s="50"/>
      <c r="H45" s="51"/>
      <c r="I45" s="104"/>
      <c r="J45" s="104"/>
      <c r="M45" s="145" t="s">
        <v>171</v>
      </c>
      <c r="N45" s="146" t="s">
        <v>133</v>
      </c>
    </row>
    <row r="46" spans="2:14" s="105" customFormat="1" ht="18" customHeight="1">
      <c r="B46" s="53"/>
      <c r="C46" s="107"/>
      <c r="D46" s="52"/>
      <c r="E46" s="53"/>
      <c r="F46" s="107"/>
      <c r="G46" s="50"/>
      <c r="H46" s="51"/>
      <c r="I46" s="104"/>
      <c r="J46" s="104"/>
      <c r="M46" s="147" t="s">
        <v>172</v>
      </c>
      <c r="N46" s="148" t="s">
        <v>134</v>
      </c>
    </row>
    <row r="47" spans="2:14" s="105" customFormat="1" ht="18" customHeight="1">
      <c r="B47" s="49"/>
      <c r="C47" s="107"/>
      <c r="D47" s="52"/>
      <c r="E47" s="53"/>
      <c r="F47" s="107"/>
      <c r="G47" s="50"/>
      <c r="H47" s="51"/>
      <c r="I47" s="104"/>
      <c r="J47" s="104"/>
    </row>
    <row r="48" spans="2:14" s="105" customFormat="1" ht="18" customHeight="1">
      <c r="B48" s="53"/>
      <c r="C48" s="107"/>
      <c r="D48" s="52"/>
      <c r="E48" s="53"/>
      <c r="F48" s="107"/>
      <c r="G48" s="50"/>
      <c r="H48" s="51"/>
      <c r="I48" s="104"/>
      <c r="J48" s="104"/>
    </row>
    <row r="49" spans="2:10" s="105" customFormat="1" ht="18" customHeight="1">
      <c r="B49" s="49"/>
      <c r="C49" s="107"/>
      <c r="D49" s="52"/>
      <c r="E49" s="53"/>
      <c r="F49" s="107"/>
      <c r="G49" s="50"/>
      <c r="H49" s="51"/>
      <c r="I49" s="104"/>
      <c r="J49" s="104"/>
    </row>
    <row r="50" spans="2:10" s="105" customFormat="1" ht="18" customHeight="1">
      <c r="B50" s="53"/>
      <c r="C50" s="107"/>
      <c r="D50" s="52"/>
      <c r="E50" s="53"/>
      <c r="F50" s="107"/>
      <c r="G50" s="50"/>
      <c r="H50" s="51"/>
      <c r="I50" s="104"/>
      <c r="J50" s="104"/>
    </row>
    <row r="51" spans="2:10" s="105" customFormat="1" ht="18" customHeight="1">
      <c r="B51" s="49"/>
      <c r="C51" s="107"/>
      <c r="D51" s="52"/>
      <c r="E51" s="53"/>
      <c r="F51" s="107"/>
      <c r="G51" s="50"/>
      <c r="H51" s="51"/>
      <c r="I51" s="104"/>
      <c r="J51" s="104"/>
    </row>
    <row r="52" spans="2:10" s="105" customFormat="1" ht="18" customHeight="1">
      <c r="B52" s="53"/>
      <c r="C52" s="107"/>
      <c r="D52" s="52"/>
      <c r="E52" s="53"/>
      <c r="F52" s="107"/>
      <c r="G52" s="50"/>
      <c r="H52" s="51"/>
      <c r="I52" s="104"/>
      <c r="J52" s="104"/>
    </row>
    <row r="53" spans="2:10" s="105" customFormat="1" ht="18" customHeight="1">
      <c r="B53" s="49"/>
      <c r="C53" s="107"/>
      <c r="D53" s="52"/>
      <c r="E53" s="53"/>
      <c r="F53" s="107"/>
      <c r="G53" s="50"/>
      <c r="H53" s="51"/>
      <c r="I53" s="104"/>
      <c r="J53" s="104"/>
    </row>
    <row r="54" spans="2:10" s="105" customFormat="1" ht="18" customHeight="1">
      <c r="B54" s="53"/>
      <c r="C54" s="107"/>
      <c r="D54" s="52"/>
      <c r="E54" s="53"/>
      <c r="F54" s="107"/>
      <c r="G54" s="50"/>
      <c r="H54" s="51"/>
      <c r="I54" s="104"/>
      <c r="J54" s="104"/>
    </row>
    <row r="55" spans="2:10" s="105" customFormat="1" ht="18" customHeight="1">
      <c r="B55" s="49"/>
      <c r="C55" s="107"/>
      <c r="D55" s="52"/>
      <c r="E55" s="53"/>
      <c r="F55" s="107"/>
      <c r="G55" s="50"/>
      <c r="H55" s="51"/>
      <c r="I55" s="104"/>
      <c r="J55" s="104"/>
    </row>
    <row r="56" spans="2:10" s="105" customFormat="1" ht="18" customHeight="1">
      <c r="B56" s="53"/>
      <c r="C56" s="107"/>
      <c r="D56" s="52"/>
      <c r="E56" s="53"/>
      <c r="F56" s="107"/>
      <c r="G56" s="50"/>
      <c r="H56" s="51"/>
      <c r="I56" s="104"/>
      <c r="J56" s="104"/>
    </row>
    <row r="57" spans="2:10" s="105" customFormat="1" ht="18" customHeight="1">
      <c r="B57" s="49"/>
      <c r="C57" s="107"/>
      <c r="D57" s="52"/>
      <c r="E57" s="53"/>
      <c r="F57" s="107"/>
      <c r="G57" s="50"/>
      <c r="H57" s="51"/>
      <c r="I57" s="104"/>
      <c r="J57" s="104"/>
    </row>
    <row r="58" spans="2:10" s="105" customFormat="1" ht="18" customHeight="1">
      <c r="B58" s="53"/>
      <c r="C58" s="107"/>
      <c r="D58" s="52"/>
      <c r="E58" s="53"/>
      <c r="F58" s="107"/>
      <c r="G58" s="50"/>
      <c r="H58" s="51"/>
      <c r="I58" s="104"/>
      <c r="J58" s="104"/>
    </row>
    <row r="59" spans="2:10" s="105" customFormat="1" ht="18" customHeight="1">
      <c r="B59" s="49"/>
      <c r="C59" s="107"/>
      <c r="D59" s="52"/>
      <c r="E59" s="53"/>
      <c r="F59" s="107"/>
      <c r="G59" s="50"/>
      <c r="H59" s="51"/>
      <c r="I59" s="104"/>
      <c r="J59" s="104"/>
    </row>
    <row r="60" spans="2:10" s="105" customFormat="1" ht="18" customHeight="1">
      <c r="B60" s="53"/>
      <c r="C60" s="107"/>
      <c r="D60" s="52"/>
      <c r="E60" s="53"/>
      <c r="F60" s="107"/>
      <c r="G60" s="50"/>
      <c r="H60" s="51"/>
      <c r="I60" s="104"/>
      <c r="J60" s="104"/>
    </row>
    <row r="61" spans="2:10" s="105" customFormat="1" ht="18" customHeight="1">
      <c r="B61" s="49"/>
      <c r="C61" s="107"/>
      <c r="D61" s="52"/>
      <c r="E61" s="53"/>
      <c r="F61" s="107"/>
      <c r="G61" s="50"/>
      <c r="H61" s="51"/>
      <c r="I61" s="104"/>
      <c r="J61" s="104"/>
    </row>
    <row r="62" spans="2:10" s="105" customFormat="1" ht="18" customHeight="1">
      <c r="B62" s="53"/>
      <c r="C62" s="107"/>
      <c r="D62" s="52"/>
      <c r="E62" s="53"/>
      <c r="F62" s="107"/>
      <c r="G62" s="50"/>
      <c r="H62" s="51"/>
      <c r="I62" s="104"/>
      <c r="J62" s="104"/>
    </row>
    <row r="63" spans="2:10" s="105" customFormat="1" ht="18" customHeight="1">
      <c r="B63" s="49"/>
      <c r="C63" s="107"/>
      <c r="D63" s="52"/>
      <c r="E63" s="53"/>
      <c r="F63" s="107"/>
      <c r="G63" s="50"/>
      <c r="H63" s="51"/>
      <c r="I63" s="104"/>
      <c r="J63" s="104"/>
    </row>
    <row r="64" spans="2:10" s="105" customFormat="1" ht="18" customHeight="1">
      <c r="B64" s="149"/>
      <c r="C64" s="150"/>
      <c r="D64" s="151"/>
      <c r="E64" s="149"/>
      <c r="F64" s="150"/>
      <c r="G64" s="152"/>
      <c r="H64" s="153"/>
      <c r="I64" s="154"/>
      <c r="J64" s="154"/>
    </row>
    <row r="65" spans="2:36">
      <c r="B65" s="2"/>
      <c r="C65" s="2"/>
      <c r="D65" s="3"/>
      <c r="E65" s="3"/>
      <c r="F65" s="33"/>
      <c r="G65" s="2"/>
      <c r="H65" s="2"/>
    </row>
    <row r="66" spans="2:36">
      <c r="B66" s="4"/>
      <c r="C66" s="4"/>
      <c r="D66" s="5"/>
      <c r="E66" s="5"/>
      <c r="F66" s="34"/>
      <c r="G66" s="4"/>
      <c r="H66" s="4"/>
    </row>
    <row r="67" spans="2:36">
      <c r="B67" s="4"/>
      <c r="C67" s="4"/>
      <c r="D67" s="5"/>
      <c r="E67" s="5"/>
      <c r="F67" s="34"/>
      <c r="G67" s="4"/>
      <c r="H67" s="4"/>
    </row>
    <row r="68" spans="2:36">
      <c r="B68" s="4"/>
      <c r="C68" s="4"/>
      <c r="D68" s="5"/>
      <c r="E68" s="5"/>
      <c r="F68" s="34"/>
      <c r="G68" s="4"/>
      <c r="H68" s="4"/>
    </row>
    <row r="69" spans="2:36" ht="13.9" customHeight="1">
      <c r="B69" s="4"/>
      <c r="C69" s="4"/>
      <c r="D69" s="5"/>
      <c r="E69" s="5"/>
      <c r="F69" s="34"/>
      <c r="G69" s="4"/>
      <c r="H69" s="4"/>
    </row>
    <row r="70" spans="2:36" ht="13.9" customHeight="1">
      <c r="B70" s="4"/>
      <c r="C70" s="4"/>
      <c r="D70" s="5"/>
      <c r="E70" s="5"/>
      <c r="F70" s="34"/>
      <c r="G70" s="4"/>
      <c r="H70" s="4"/>
    </row>
    <row r="73" spans="2:36" ht="18">
      <c r="Z73" s="178"/>
      <c r="AA73" s="178"/>
      <c r="AB73" s="178"/>
      <c r="AC73" s="13"/>
      <c r="AD73" s="13"/>
      <c r="AE73" s="184"/>
      <c r="AF73" s="184"/>
      <c r="AG73" s="184"/>
      <c r="AH73" s="178"/>
      <c r="AI73" s="178"/>
      <c r="AJ73" s="17"/>
    </row>
    <row r="74" spans="2:36" ht="15" customHeight="1">
      <c r="K74" s="169"/>
      <c r="X74" s="18" t="s">
        <v>4</v>
      </c>
      <c r="Y74" s="18" t="s">
        <v>22</v>
      </c>
      <c r="Z74" s="102"/>
      <c r="AA74" s="102"/>
      <c r="AB74" s="102"/>
      <c r="AC74" s="103"/>
      <c r="AD74" s="103"/>
      <c r="AE74" s="103"/>
      <c r="AF74" s="102"/>
      <c r="AG74" s="102"/>
      <c r="AH74" s="14"/>
      <c r="AI74" s="14"/>
    </row>
    <row r="75" spans="2:36" ht="14.45" customHeight="1">
      <c r="U75" s="6"/>
      <c r="V75" s="20"/>
      <c r="X75" s="18"/>
      <c r="Y75" s="18"/>
      <c r="Z75" s="14"/>
      <c r="AA75" s="14"/>
      <c r="AB75" s="14"/>
      <c r="AC75"/>
      <c r="AD75" s="14"/>
      <c r="AE75" s="14"/>
      <c r="AF75" s="14"/>
      <c r="AG75" s="14"/>
      <c r="AH75" s="14"/>
      <c r="AI75" s="14"/>
    </row>
    <row r="76" spans="2:36" ht="15" customHeight="1">
      <c r="U76" s="6"/>
      <c r="W76" s="1">
        <v>1</v>
      </c>
      <c r="X76">
        <v>20000</v>
      </c>
      <c r="Y76" t="s">
        <v>103</v>
      </c>
      <c r="Z76" s="21" t="s">
        <v>33</v>
      </c>
      <c r="AA76" s="21" t="s">
        <v>34</v>
      </c>
      <c r="AB76" s="1" t="s">
        <v>45</v>
      </c>
      <c r="AC76">
        <v>20600</v>
      </c>
      <c r="AD76" s="13"/>
      <c r="AE76" s="13"/>
      <c r="AF76" s="13"/>
      <c r="AG76" s="177"/>
      <c r="AH76" s="177"/>
      <c r="AI76" s="16"/>
    </row>
    <row r="77" spans="2:36" ht="18">
      <c r="U77" s="6"/>
      <c r="W77" s="1">
        <v>2</v>
      </c>
      <c r="X77">
        <v>20600</v>
      </c>
      <c r="Y77" t="s">
        <v>104</v>
      </c>
      <c r="Z77" s="21" t="s">
        <v>34</v>
      </c>
      <c r="AA77" s="21" t="s">
        <v>35</v>
      </c>
      <c r="AB77" s="1" t="s">
        <v>46</v>
      </c>
      <c r="AC77">
        <v>21200</v>
      </c>
      <c r="AD77" s="32" t="s">
        <v>94</v>
      </c>
      <c r="AE77" s="180"/>
      <c r="AF77" s="180"/>
      <c r="AG77" s="15"/>
      <c r="AH77" s="176"/>
      <c r="AI77" s="176"/>
    </row>
    <row r="78" spans="2:36" ht="15">
      <c r="U78" s="7"/>
      <c r="W78" s="1">
        <v>3</v>
      </c>
      <c r="X78">
        <v>21200</v>
      </c>
      <c r="Y78" t="s">
        <v>105</v>
      </c>
      <c r="Z78" s="21" t="s">
        <v>35</v>
      </c>
      <c r="AA78" s="21" t="s">
        <v>36</v>
      </c>
      <c r="AB78" s="1" t="s">
        <v>47</v>
      </c>
      <c r="AC78">
        <v>21800</v>
      </c>
      <c r="AD78" s="1" t="s">
        <v>95</v>
      </c>
    </row>
    <row r="79" spans="2:36" ht="15">
      <c r="U79" s="7"/>
      <c r="W79" s="1">
        <v>4</v>
      </c>
      <c r="X79">
        <v>21800</v>
      </c>
      <c r="Y79" t="s">
        <v>106</v>
      </c>
      <c r="Z79" s="21" t="s">
        <v>36</v>
      </c>
      <c r="AA79" s="21" t="s">
        <v>37</v>
      </c>
      <c r="AB79" s="1" t="s">
        <v>48</v>
      </c>
      <c r="AC79">
        <v>22460</v>
      </c>
    </row>
    <row r="80" spans="2:36" ht="15">
      <c r="U80" s="7"/>
      <c r="W80" s="1">
        <v>5</v>
      </c>
      <c r="X80">
        <v>22460</v>
      </c>
      <c r="Y80" t="s">
        <v>107</v>
      </c>
      <c r="Z80" s="21" t="s">
        <v>37</v>
      </c>
      <c r="AA80" s="21" t="s">
        <v>38</v>
      </c>
      <c r="AB80" s="1" t="s">
        <v>49</v>
      </c>
      <c r="AC80">
        <v>23120</v>
      </c>
    </row>
    <row r="81" spans="21:39" ht="15">
      <c r="U81" s="7"/>
      <c r="W81" s="1">
        <v>6</v>
      </c>
      <c r="X81">
        <v>23120</v>
      </c>
      <c r="Y81" t="s">
        <v>108</v>
      </c>
      <c r="Z81" s="21" t="s">
        <v>38</v>
      </c>
      <c r="AA81" s="21" t="s">
        <v>39</v>
      </c>
      <c r="AB81" s="1" t="s">
        <v>50</v>
      </c>
      <c r="AC81">
        <v>23780</v>
      </c>
    </row>
    <row r="82" spans="21:39" ht="15">
      <c r="U82" s="8"/>
      <c r="W82" s="1">
        <v>7</v>
      </c>
      <c r="X82">
        <v>23780</v>
      </c>
      <c r="Y82" t="s">
        <v>109</v>
      </c>
      <c r="Z82" s="21" t="s">
        <v>39</v>
      </c>
      <c r="AA82" s="21" t="s">
        <v>40</v>
      </c>
      <c r="AB82" s="1" t="s">
        <v>51</v>
      </c>
      <c r="AC82">
        <v>24500</v>
      </c>
    </row>
    <row r="83" spans="21:39" ht="15">
      <c r="W83" s="1">
        <v>8</v>
      </c>
      <c r="X83">
        <v>24500</v>
      </c>
      <c r="Y83" t="s">
        <v>110</v>
      </c>
      <c r="Z83" s="21" t="s">
        <v>40</v>
      </c>
      <c r="AA83" s="21" t="s">
        <v>41</v>
      </c>
      <c r="AB83" s="11" t="s">
        <v>52</v>
      </c>
      <c r="AC83">
        <v>25220</v>
      </c>
    </row>
    <row r="84" spans="21:39" ht="15">
      <c r="W84" s="1">
        <v>9</v>
      </c>
      <c r="X84">
        <v>25220</v>
      </c>
      <c r="Y84" t="s">
        <v>111</v>
      </c>
      <c r="Z84" s="21" t="s">
        <v>41</v>
      </c>
      <c r="AA84" s="21" t="s">
        <v>42</v>
      </c>
      <c r="AC84">
        <v>25940</v>
      </c>
    </row>
    <row r="85" spans="21:39" ht="15">
      <c r="W85" s="1">
        <v>10</v>
      </c>
      <c r="X85">
        <v>25940</v>
      </c>
      <c r="Y85" t="s">
        <v>112</v>
      </c>
      <c r="Z85" s="21" t="s">
        <v>42</v>
      </c>
      <c r="AA85" s="21" t="s">
        <v>43</v>
      </c>
      <c r="AC85">
        <v>26720</v>
      </c>
    </row>
    <row r="86" spans="21:39" ht="15">
      <c r="W86" s="1">
        <v>11</v>
      </c>
      <c r="X86">
        <v>26720</v>
      </c>
      <c r="Y86" t="s">
        <v>113</v>
      </c>
      <c r="Z86" s="21" t="s">
        <v>43</v>
      </c>
      <c r="AA86" s="21" t="s">
        <v>44</v>
      </c>
      <c r="AC86">
        <v>27500</v>
      </c>
    </row>
    <row r="87" spans="21:39" ht="15">
      <c r="W87" s="1">
        <v>12</v>
      </c>
      <c r="X87">
        <v>27500</v>
      </c>
      <c r="Y87" t="s">
        <v>114</v>
      </c>
      <c r="Z87" s="21" t="s">
        <v>44</v>
      </c>
      <c r="AA87" s="21" t="s">
        <v>62</v>
      </c>
      <c r="AC87">
        <v>28280</v>
      </c>
    </row>
    <row r="88" spans="21:39" ht="15">
      <c r="W88" s="1">
        <v>13</v>
      </c>
      <c r="X88">
        <v>28280</v>
      </c>
      <c r="Y88" t="s">
        <v>115</v>
      </c>
      <c r="Z88" s="1" t="s">
        <v>62</v>
      </c>
      <c r="AA88" s="1" t="s">
        <v>34</v>
      </c>
      <c r="AC88">
        <v>29130</v>
      </c>
    </row>
    <row r="89" spans="21:39" ht="15">
      <c r="W89" s="1">
        <v>14</v>
      </c>
      <c r="X89">
        <v>29130</v>
      </c>
      <c r="Y89" t="s">
        <v>116</v>
      </c>
      <c r="Z89" s="56" t="str">
        <f>G7</f>
        <v>Nov</v>
      </c>
      <c r="AA89" s="22" t="str">
        <f>VLOOKUP(Z89,Z76:AA88,2,FALSE)</f>
        <v>Dec</v>
      </c>
      <c r="AC89">
        <v>29980</v>
      </c>
    </row>
    <row r="90" spans="21:39" ht="15">
      <c r="W90" s="1">
        <v>15</v>
      </c>
      <c r="X90">
        <v>29980</v>
      </c>
      <c r="Y90" t="s">
        <v>117</v>
      </c>
      <c r="AA90" s="1" t="str">
        <f>VLOOKUP(AA89,Z76:AA88,2,FALSE)</f>
        <v>Jan</v>
      </c>
      <c r="AC90">
        <v>30830</v>
      </c>
    </row>
    <row r="91" spans="21:39" ht="15">
      <c r="W91" s="1">
        <v>16</v>
      </c>
      <c r="X91">
        <v>30830</v>
      </c>
      <c r="Y91" t="s">
        <v>118</v>
      </c>
      <c r="Z91" s="57">
        <f>H7</f>
        <v>2022</v>
      </c>
      <c r="AA91" s="1" t="str">
        <f>VLOOKUP(AA90,Z76:AA88,2,FALSE)</f>
        <v>Feb</v>
      </c>
      <c r="AC91">
        <v>31750</v>
      </c>
    </row>
    <row r="92" spans="21:39" ht="15">
      <c r="W92" s="1">
        <v>17</v>
      </c>
      <c r="X92">
        <v>31750</v>
      </c>
      <c r="Y92" t="s">
        <v>119</v>
      </c>
      <c r="Z92" s="1" t="str">
        <f>CONCATENATE(Z89,"-",Z91)</f>
        <v>Nov-2022</v>
      </c>
      <c r="AC92">
        <v>32670</v>
      </c>
    </row>
    <row r="93" spans="21:39" ht="15">
      <c r="W93" s="1">
        <v>18</v>
      </c>
      <c r="X93">
        <v>32670</v>
      </c>
      <c r="Y93" t="s">
        <v>120</v>
      </c>
      <c r="Z93" s="1" t="str">
        <f>CONCATENATE(AA89,"-",Z91)</f>
        <v>Dec-2022</v>
      </c>
      <c r="AC93">
        <v>33590</v>
      </c>
      <c r="AK93" s="47" t="s">
        <v>84</v>
      </c>
      <c r="AL93" s="47" t="s">
        <v>85</v>
      </c>
      <c r="AM93" s="47" t="s">
        <v>86</v>
      </c>
    </row>
    <row r="94" spans="21:39" ht="15">
      <c r="W94" s="1">
        <v>19</v>
      </c>
      <c r="X94">
        <v>33590</v>
      </c>
      <c r="Y94" t="s">
        <v>121</v>
      </c>
      <c r="Z94" s="31" t="str">
        <f>CONCATENATE(AA90,"-",Z91)</f>
        <v>Jan-2022</v>
      </c>
      <c r="AA94" s="31"/>
      <c r="AC94">
        <v>34580</v>
      </c>
      <c r="AE94" s="55"/>
      <c r="AG94" s="46" t="str">
        <f>IF(G15="","",TEXT(DATE(Z$91-1,H15,G15),"DD-MMM-YYYY"))</f>
        <v>01-Jun-2021</v>
      </c>
      <c r="AH94" s="46" t="str">
        <f t="shared" ref="AH94:AH125" si="0">IF(G15="","",TEXT(DATE(Z$91,H15,G15),"DD-MMM-YYYY"))</f>
        <v>01-Jun-2022</v>
      </c>
      <c r="AK94" s="46">
        <f>IF(J15="","",J15)</f>
        <v>80910</v>
      </c>
      <c r="AL94" s="46">
        <f>IF(AK94="","",INDEX(AC$76:AC$156,MATCH(AK94,X$76:X$156,0)))</f>
        <v>83000</v>
      </c>
      <c r="AM94" s="46">
        <f>IF(AK94="","",(AL94-AK94))</f>
        <v>2090</v>
      </c>
    </row>
    <row r="95" spans="21:39" ht="15">
      <c r="W95" s="1">
        <v>20</v>
      </c>
      <c r="X95">
        <v>34580</v>
      </c>
      <c r="Y95" t="s">
        <v>122</v>
      </c>
      <c r="Z95" s="1" t="str">
        <f>CONCATENATE(AA91,"-",Z91)</f>
        <v>Feb-2022</v>
      </c>
      <c r="AC95">
        <v>35570</v>
      </c>
      <c r="AG95" s="46" t="str">
        <f t="shared" ref="AG95:AG125" si="1">IF(G16="","",TEXT(DATE(Z$91-1,H16,G16),"DD-MMM-YYYY"))</f>
        <v>01-Aug-2021</v>
      </c>
      <c r="AH95" s="46" t="str">
        <f t="shared" si="0"/>
        <v>01-Aug-2022</v>
      </c>
      <c r="AK95" s="46">
        <f t="shared" ref="AK95:AK125" si="2">IF(J16="","",J16)</f>
        <v>61960</v>
      </c>
      <c r="AL95" s="46">
        <f>IF(AK95="","",INDEX(AC$76:AC$156,MATCH(AK95,X$76:X$156,0)))</f>
        <v>63660</v>
      </c>
      <c r="AM95" s="46">
        <f t="shared" ref="AM95:AM143" si="3">IF(AK95="","",(AL95-AK95))</f>
        <v>1700</v>
      </c>
    </row>
    <row r="96" spans="21:39" ht="15">
      <c r="W96" s="1">
        <v>21</v>
      </c>
      <c r="X96">
        <v>35570</v>
      </c>
      <c r="Y96" t="s">
        <v>123</v>
      </c>
      <c r="AC96">
        <v>36560</v>
      </c>
      <c r="AG96" s="46" t="str">
        <f t="shared" si="1"/>
        <v>01-Oct-2021</v>
      </c>
      <c r="AH96" s="46" t="str">
        <f t="shared" si="0"/>
        <v>01-Oct-2022</v>
      </c>
      <c r="AK96" s="46">
        <f t="shared" si="2"/>
        <v>87480</v>
      </c>
      <c r="AL96" s="46">
        <f t="shared" ref="AL96:AL143" si="4">IF(AK96="","",INDEX(AC$76:AC$156,MATCH(AK96,X$76:X$156,0)))</f>
        <v>89720</v>
      </c>
      <c r="AM96" s="46">
        <f t="shared" si="3"/>
        <v>2240</v>
      </c>
    </row>
    <row r="97" spans="23:39" ht="15">
      <c r="W97" s="1">
        <v>22</v>
      </c>
      <c r="X97">
        <v>36560</v>
      </c>
      <c r="Y97" t="s">
        <v>124</v>
      </c>
      <c r="AC97">
        <v>37640</v>
      </c>
      <c r="AG97" s="46" t="str">
        <f t="shared" si="1"/>
        <v>01-Oct-2021</v>
      </c>
      <c r="AH97" s="46" t="str">
        <f t="shared" si="0"/>
        <v>01-Oct-2022</v>
      </c>
      <c r="AK97" s="46">
        <f t="shared" si="2"/>
        <v>76730</v>
      </c>
      <c r="AL97" s="46">
        <f t="shared" si="4"/>
        <v>78820</v>
      </c>
      <c r="AM97" s="46">
        <f t="shared" si="3"/>
        <v>2090</v>
      </c>
    </row>
    <row r="98" spans="23:39" ht="15">
      <c r="W98" s="1">
        <v>23</v>
      </c>
      <c r="X98">
        <v>37640</v>
      </c>
      <c r="Y98" t="s">
        <v>125</v>
      </c>
      <c r="AC98">
        <v>38720</v>
      </c>
      <c r="AG98" s="46" t="str">
        <f t="shared" si="1"/>
        <v>01-Nov-2021</v>
      </c>
      <c r="AH98" s="46" t="str">
        <f t="shared" si="0"/>
        <v>01-Nov-2022</v>
      </c>
      <c r="AK98" s="46">
        <f t="shared" si="2"/>
        <v>74770</v>
      </c>
      <c r="AL98" s="46">
        <f t="shared" si="4"/>
        <v>76730</v>
      </c>
      <c r="AM98" s="46">
        <f t="shared" si="3"/>
        <v>1960</v>
      </c>
    </row>
    <row r="99" spans="23:39" ht="15">
      <c r="W99" s="1">
        <v>24</v>
      </c>
      <c r="X99">
        <v>38720</v>
      </c>
      <c r="Y99" t="s">
        <v>126</v>
      </c>
      <c r="AC99">
        <v>39800</v>
      </c>
      <c r="AG99" s="46" t="str">
        <f t="shared" si="1"/>
        <v>01-Nov-2021</v>
      </c>
      <c r="AH99" s="46" t="str">
        <f t="shared" si="0"/>
        <v>01-Nov-2022</v>
      </c>
      <c r="AK99" s="46">
        <f t="shared" si="2"/>
        <v>61960</v>
      </c>
      <c r="AL99" s="46">
        <f t="shared" si="4"/>
        <v>63660</v>
      </c>
      <c r="AM99" s="46">
        <f t="shared" si="3"/>
        <v>1700</v>
      </c>
    </row>
    <row r="100" spans="23:39" ht="15">
      <c r="W100" s="1">
        <v>25</v>
      </c>
      <c r="X100">
        <v>39800</v>
      </c>
      <c r="Y100" t="s">
        <v>127</v>
      </c>
      <c r="AC100">
        <v>40970</v>
      </c>
      <c r="AG100" s="46" t="str">
        <f t="shared" si="1"/>
        <v>01-Dec-2021</v>
      </c>
      <c r="AH100" s="46" t="str">
        <f t="shared" si="0"/>
        <v>01-Dec-2022</v>
      </c>
      <c r="AK100" s="46">
        <f t="shared" si="2"/>
        <v>63660</v>
      </c>
      <c r="AL100" s="46">
        <f t="shared" si="4"/>
        <v>65360</v>
      </c>
      <c r="AM100" s="46">
        <f t="shared" si="3"/>
        <v>1700</v>
      </c>
    </row>
    <row r="101" spans="23:39" ht="15">
      <c r="W101" s="1">
        <v>26</v>
      </c>
      <c r="X101">
        <v>40970</v>
      </c>
      <c r="Y101" t="s">
        <v>128</v>
      </c>
      <c r="AC101">
        <v>42140</v>
      </c>
      <c r="AG101" s="46" t="str">
        <f t="shared" si="1"/>
        <v>01-Dec-2021</v>
      </c>
      <c r="AH101" s="46" t="str">
        <f t="shared" si="0"/>
        <v>01-Dec-2022</v>
      </c>
      <c r="AK101" s="46">
        <f>IF(J22="","",J22)</f>
        <v>72810</v>
      </c>
      <c r="AL101" s="46">
        <f>IF(AK101="","",INDEX(AC$76:AC$156,MATCH(AK101,X$76:X$156,0)))</f>
        <v>74770</v>
      </c>
      <c r="AM101" s="46">
        <f>IF(AK101="","",(AL101-AK101))</f>
        <v>1960</v>
      </c>
    </row>
    <row r="102" spans="23:39" ht="15">
      <c r="W102" s="1">
        <v>27</v>
      </c>
      <c r="X102">
        <v>42140</v>
      </c>
      <c r="Y102" t="s">
        <v>129</v>
      </c>
      <c r="AC102">
        <v>43310</v>
      </c>
      <c r="AG102" s="46" t="str">
        <f t="shared" si="1"/>
        <v/>
      </c>
      <c r="AH102" s="46" t="str">
        <f t="shared" si="0"/>
        <v/>
      </c>
      <c r="AK102" s="46" t="str">
        <f t="shared" si="2"/>
        <v/>
      </c>
      <c r="AL102" s="46" t="str">
        <f t="shared" si="4"/>
        <v/>
      </c>
      <c r="AM102" s="46" t="str">
        <f t="shared" si="3"/>
        <v/>
      </c>
    </row>
    <row r="103" spans="23:39" ht="15">
      <c r="W103" s="1">
        <v>28</v>
      </c>
      <c r="X103">
        <v>43310</v>
      </c>
      <c r="Y103" t="s">
        <v>130</v>
      </c>
      <c r="AC103">
        <v>44570</v>
      </c>
      <c r="AG103" s="46" t="str">
        <f t="shared" si="1"/>
        <v/>
      </c>
      <c r="AH103" s="46" t="str">
        <f t="shared" si="0"/>
        <v/>
      </c>
      <c r="AK103" s="46" t="str">
        <f t="shared" si="2"/>
        <v/>
      </c>
      <c r="AL103" s="46" t="str">
        <f t="shared" si="4"/>
        <v/>
      </c>
      <c r="AM103" s="46" t="str">
        <f t="shared" si="3"/>
        <v/>
      </c>
    </row>
    <row r="104" spans="23:39" ht="15">
      <c r="W104" s="1">
        <v>29</v>
      </c>
      <c r="X104">
        <v>44570</v>
      </c>
      <c r="Y104" t="s">
        <v>131</v>
      </c>
      <c r="AC104">
        <v>45830</v>
      </c>
      <c r="AG104" s="46" t="str">
        <f t="shared" si="1"/>
        <v/>
      </c>
      <c r="AH104" s="46" t="str">
        <f t="shared" si="0"/>
        <v/>
      </c>
      <c r="AK104" s="46" t="str">
        <f t="shared" si="2"/>
        <v/>
      </c>
      <c r="AL104" s="46" t="str">
        <f t="shared" si="4"/>
        <v/>
      </c>
      <c r="AM104" s="46" t="str">
        <f t="shared" si="3"/>
        <v/>
      </c>
    </row>
    <row r="105" spans="23:39" ht="15">
      <c r="W105" s="1">
        <v>30</v>
      </c>
      <c r="X105">
        <v>45830</v>
      </c>
      <c r="Y105" t="s">
        <v>132</v>
      </c>
      <c r="AC105">
        <v>47090</v>
      </c>
      <c r="AG105" s="46" t="str">
        <f t="shared" si="1"/>
        <v/>
      </c>
      <c r="AH105" s="46" t="str">
        <f t="shared" si="0"/>
        <v/>
      </c>
      <c r="AK105" s="46" t="str">
        <f t="shared" si="2"/>
        <v/>
      </c>
      <c r="AL105" s="46" t="str">
        <f t="shared" si="4"/>
        <v/>
      </c>
      <c r="AM105" s="46" t="str">
        <f t="shared" si="3"/>
        <v/>
      </c>
    </row>
    <row r="106" spans="23:39" ht="15">
      <c r="W106" s="1">
        <v>31</v>
      </c>
      <c r="X106">
        <v>47090</v>
      </c>
      <c r="Y106" t="s">
        <v>133</v>
      </c>
      <c r="AC106">
        <v>48440</v>
      </c>
      <c r="AG106" s="46" t="str">
        <f t="shared" si="1"/>
        <v/>
      </c>
      <c r="AH106" s="46" t="str">
        <f t="shared" si="0"/>
        <v/>
      </c>
      <c r="AK106" s="46" t="str">
        <f t="shared" si="2"/>
        <v/>
      </c>
      <c r="AL106" s="46" t="str">
        <f t="shared" si="4"/>
        <v/>
      </c>
      <c r="AM106" s="46" t="str">
        <f t="shared" si="3"/>
        <v/>
      </c>
    </row>
    <row r="107" spans="23:39" ht="15">
      <c r="X107">
        <v>48440</v>
      </c>
      <c r="Y107" t="s">
        <v>134</v>
      </c>
      <c r="AC107">
        <v>49790</v>
      </c>
      <c r="AG107" s="46" t="str">
        <f t="shared" si="1"/>
        <v/>
      </c>
      <c r="AH107" s="46" t="str">
        <f t="shared" si="0"/>
        <v/>
      </c>
      <c r="AK107" s="46" t="str">
        <f t="shared" si="2"/>
        <v/>
      </c>
      <c r="AL107" s="46" t="str">
        <f t="shared" si="4"/>
        <v/>
      </c>
      <c r="AM107" s="46" t="str">
        <f t="shared" si="3"/>
        <v/>
      </c>
    </row>
    <row r="108" spans="23:39" ht="15">
      <c r="X108">
        <v>49790</v>
      </c>
      <c r="Y108" s="19"/>
      <c r="AC108">
        <v>51140</v>
      </c>
      <c r="AG108" s="46" t="str">
        <f t="shared" si="1"/>
        <v/>
      </c>
      <c r="AH108" s="46" t="str">
        <f t="shared" si="0"/>
        <v/>
      </c>
      <c r="AK108" s="46" t="str">
        <f t="shared" si="2"/>
        <v/>
      </c>
      <c r="AL108" s="46" t="str">
        <f t="shared" si="4"/>
        <v/>
      </c>
      <c r="AM108" s="46" t="str">
        <f t="shared" si="3"/>
        <v/>
      </c>
    </row>
    <row r="109" spans="23:39" ht="15">
      <c r="X109">
        <v>51140</v>
      </c>
      <c r="Y109" s="19"/>
      <c r="AC109">
        <v>52600</v>
      </c>
      <c r="AG109" s="46" t="str">
        <f t="shared" si="1"/>
        <v/>
      </c>
      <c r="AH109" s="46" t="str">
        <f t="shared" si="0"/>
        <v/>
      </c>
      <c r="AK109" s="46" t="str">
        <f t="shared" si="2"/>
        <v/>
      </c>
      <c r="AL109" s="46" t="str">
        <f t="shared" si="4"/>
        <v/>
      </c>
      <c r="AM109" s="46" t="str">
        <f t="shared" si="3"/>
        <v/>
      </c>
    </row>
    <row r="110" spans="23:39" ht="15">
      <c r="X110">
        <v>52600</v>
      </c>
      <c r="Y110" s="19"/>
      <c r="AC110">
        <v>54060</v>
      </c>
      <c r="AG110" s="46" t="str">
        <f t="shared" si="1"/>
        <v/>
      </c>
      <c r="AH110" s="46" t="str">
        <f t="shared" si="0"/>
        <v/>
      </c>
      <c r="AK110" s="46" t="str">
        <f t="shared" si="2"/>
        <v/>
      </c>
      <c r="AL110" s="46" t="str">
        <f t="shared" si="4"/>
        <v/>
      </c>
      <c r="AM110" s="46" t="str">
        <f t="shared" si="3"/>
        <v/>
      </c>
    </row>
    <row r="111" spans="23:39" ht="15">
      <c r="X111">
        <v>54060</v>
      </c>
      <c r="Y111" s="19"/>
      <c r="AC111">
        <v>55520</v>
      </c>
      <c r="AG111" s="46" t="str">
        <f t="shared" si="1"/>
        <v/>
      </c>
      <c r="AH111" s="46" t="str">
        <f t="shared" si="0"/>
        <v/>
      </c>
      <c r="AK111" s="46" t="str">
        <f t="shared" si="2"/>
        <v/>
      </c>
      <c r="AL111" s="46" t="str">
        <f t="shared" si="4"/>
        <v/>
      </c>
      <c r="AM111" s="46" t="str">
        <f t="shared" si="3"/>
        <v/>
      </c>
    </row>
    <row r="112" spans="23:39" ht="15">
      <c r="X112">
        <v>55520</v>
      </c>
      <c r="Y112" s="19"/>
      <c r="AC112">
        <v>57100</v>
      </c>
      <c r="AG112" s="46" t="str">
        <f t="shared" si="1"/>
        <v/>
      </c>
      <c r="AH112" s="46" t="str">
        <f t="shared" si="0"/>
        <v/>
      </c>
      <c r="AK112" s="46" t="str">
        <f t="shared" si="2"/>
        <v/>
      </c>
      <c r="AL112" s="46" t="str">
        <f t="shared" si="4"/>
        <v/>
      </c>
      <c r="AM112" s="46" t="str">
        <f t="shared" si="3"/>
        <v/>
      </c>
    </row>
    <row r="113" spans="24:39" ht="15">
      <c r="X113">
        <v>57100</v>
      </c>
      <c r="Y113" s="19"/>
      <c r="AC113">
        <v>58680</v>
      </c>
      <c r="AG113" s="46" t="str">
        <f t="shared" si="1"/>
        <v/>
      </c>
      <c r="AH113" s="46" t="str">
        <f t="shared" si="0"/>
        <v/>
      </c>
      <c r="AK113" s="46" t="str">
        <f t="shared" si="2"/>
        <v/>
      </c>
      <c r="AL113" s="46" t="str">
        <f t="shared" si="4"/>
        <v/>
      </c>
      <c r="AM113" s="46" t="str">
        <f t="shared" si="3"/>
        <v/>
      </c>
    </row>
    <row r="114" spans="24:39" ht="15">
      <c r="X114">
        <v>58680</v>
      </c>
      <c r="Y114" s="19"/>
      <c r="AC114">
        <v>60260</v>
      </c>
      <c r="AG114" s="46" t="str">
        <f t="shared" si="1"/>
        <v/>
      </c>
      <c r="AH114" s="46" t="str">
        <f t="shared" si="0"/>
        <v/>
      </c>
      <c r="AK114" s="46" t="str">
        <f t="shared" si="2"/>
        <v/>
      </c>
      <c r="AL114" s="46" t="str">
        <f t="shared" si="4"/>
        <v/>
      </c>
      <c r="AM114" s="46" t="str">
        <f t="shared" si="3"/>
        <v/>
      </c>
    </row>
    <row r="115" spans="24:39" ht="15">
      <c r="X115">
        <v>60260</v>
      </c>
      <c r="Y115" s="19"/>
      <c r="AC115">
        <v>61960</v>
      </c>
      <c r="AG115" s="46" t="str">
        <f t="shared" si="1"/>
        <v/>
      </c>
      <c r="AH115" s="46" t="str">
        <f t="shared" si="0"/>
        <v/>
      </c>
      <c r="AK115" s="46" t="str">
        <f t="shared" si="2"/>
        <v/>
      </c>
      <c r="AL115" s="46" t="str">
        <f t="shared" si="4"/>
        <v/>
      </c>
      <c r="AM115" s="46" t="str">
        <f t="shared" si="3"/>
        <v/>
      </c>
    </row>
    <row r="116" spans="24:39" ht="15">
      <c r="X116">
        <v>61960</v>
      </c>
      <c r="Y116" s="19"/>
      <c r="AC116">
        <v>63660</v>
      </c>
      <c r="AG116" s="46" t="str">
        <f t="shared" si="1"/>
        <v/>
      </c>
      <c r="AH116" s="46" t="str">
        <f t="shared" si="0"/>
        <v/>
      </c>
      <c r="AK116" s="46" t="str">
        <f t="shared" si="2"/>
        <v/>
      </c>
      <c r="AL116" s="46" t="str">
        <f t="shared" si="4"/>
        <v/>
      </c>
      <c r="AM116" s="46" t="str">
        <f t="shared" si="3"/>
        <v/>
      </c>
    </row>
    <row r="117" spans="24:39" ht="15">
      <c r="X117">
        <v>63660</v>
      </c>
      <c r="Y117" s="19"/>
      <c r="AC117">
        <v>65360</v>
      </c>
      <c r="AG117" s="46" t="str">
        <f t="shared" si="1"/>
        <v/>
      </c>
      <c r="AH117" s="46" t="str">
        <f t="shared" si="0"/>
        <v/>
      </c>
      <c r="AK117" s="46" t="str">
        <f t="shared" si="2"/>
        <v/>
      </c>
      <c r="AL117" s="46" t="str">
        <f t="shared" si="4"/>
        <v/>
      </c>
      <c r="AM117" s="46" t="str">
        <f t="shared" si="3"/>
        <v/>
      </c>
    </row>
    <row r="118" spans="24:39" ht="15">
      <c r="X118">
        <v>65360</v>
      </c>
      <c r="Y118" s="19"/>
      <c r="AC118">
        <v>67190</v>
      </c>
      <c r="AG118" s="46" t="str">
        <f t="shared" si="1"/>
        <v/>
      </c>
      <c r="AH118" s="46" t="str">
        <f t="shared" si="0"/>
        <v/>
      </c>
      <c r="AK118" s="46" t="str">
        <f t="shared" si="2"/>
        <v/>
      </c>
      <c r="AL118" s="46" t="str">
        <f t="shared" si="4"/>
        <v/>
      </c>
      <c r="AM118" s="46" t="str">
        <f t="shared" si="3"/>
        <v/>
      </c>
    </row>
    <row r="119" spans="24:39" ht="15">
      <c r="X119">
        <v>67190</v>
      </c>
      <c r="Y119" s="19"/>
      <c r="AC119">
        <v>69020</v>
      </c>
      <c r="AG119" s="46" t="str">
        <f t="shared" si="1"/>
        <v/>
      </c>
      <c r="AH119" s="46" t="str">
        <f t="shared" si="0"/>
        <v/>
      </c>
      <c r="AK119" s="46" t="str">
        <f t="shared" si="2"/>
        <v/>
      </c>
      <c r="AL119" s="46" t="str">
        <f t="shared" si="4"/>
        <v/>
      </c>
      <c r="AM119" s="46" t="str">
        <f t="shared" si="3"/>
        <v/>
      </c>
    </row>
    <row r="120" spans="24:39" ht="15">
      <c r="X120">
        <v>69020</v>
      </c>
      <c r="Y120" s="19"/>
      <c r="AC120">
        <v>70850</v>
      </c>
      <c r="AG120" s="46" t="str">
        <f t="shared" si="1"/>
        <v/>
      </c>
      <c r="AH120" s="46" t="str">
        <f t="shared" si="0"/>
        <v/>
      </c>
      <c r="AK120" s="46" t="str">
        <f t="shared" si="2"/>
        <v/>
      </c>
      <c r="AL120" s="46" t="str">
        <f t="shared" si="4"/>
        <v/>
      </c>
      <c r="AM120" s="46" t="str">
        <f t="shared" si="3"/>
        <v/>
      </c>
    </row>
    <row r="121" spans="24:39" ht="15">
      <c r="X121">
        <v>70850</v>
      </c>
      <c r="Y121" s="19"/>
      <c r="AC121">
        <v>72810</v>
      </c>
      <c r="AG121" s="46" t="str">
        <f t="shared" si="1"/>
        <v/>
      </c>
      <c r="AH121" s="46" t="str">
        <f t="shared" si="0"/>
        <v/>
      </c>
      <c r="AK121" s="46" t="str">
        <f t="shared" si="2"/>
        <v/>
      </c>
      <c r="AL121" s="46" t="str">
        <f t="shared" si="4"/>
        <v/>
      </c>
      <c r="AM121" s="46" t="str">
        <f t="shared" si="3"/>
        <v/>
      </c>
    </row>
    <row r="122" spans="24:39" ht="15">
      <c r="X122">
        <v>72810</v>
      </c>
      <c r="Y122" s="19"/>
      <c r="AC122">
        <v>74770</v>
      </c>
      <c r="AG122" s="46" t="str">
        <f t="shared" si="1"/>
        <v/>
      </c>
      <c r="AH122" s="46" t="str">
        <f t="shared" si="0"/>
        <v/>
      </c>
      <c r="AK122" s="46" t="str">
        <f t="shared" si="2"/>
        <v/>
      </c>
      <c r="AL122" s="46" t="str">
        <f t="shared" si="4"/>
        <v/>
      </c>
      <c r="AM122" s="46" t="str">
        <f t="shared" si="3"/>
        <v/>
      </c>
    </row>
    <row r="123" spans="24:39" ht="15">
      <c r="X123">
        <v>74770</v>
      </c>
      <c r="Y123" s="19"/>
      <c r="AC123">
        <v>76730</v>
      </c>
      <c r="AG123" s="46" t="str">
        <f t="shared" si="1"/>
        <v/>
      </c>
      <c r="AH123" s="46" t="str">
        <f t="shared" si="0"/>
        <v/>
      </c>
      <c r="AK123" s="46" t="str">
        <f t="shared" si="2"/>
        <v/>
      </c>
      <c r="AL123" s="46" t="str">
        <f t="shared" si="4"/>
        <v/>
      </c>
      <c r="AM123" s="46" t="str">
        <f t="shared" si="3"/>
        <v/>
      </c>
    </row>
    <row r="124" spans="24:39" ht="15">
      <c r="X124">
        <v>76730</v>
      </c>
      <c r="Y124" s="19"/>
      <c r="AC124">
        <v>78820</v>
      </c>
      <c r="AG124" s="46" t="str">
        <f t="shared" si="1"/>
        <v/>
      </c>
      <c r="AH124" s="46" t="str">
        <f t="shared" si="0"/>
        <v/>
      </c>
      <c r="AK124" s="46" t="str">
        <f t="shared" si="2"/>
        <v/>
      </c>
      <c r="AL124" s="46" t="str">
        <f t="shared" si="4"/>
        <v/>
      </c>
      <c r="AM124" s="46" t="str">
        <f t="shared" si="3"/>
        <v/>
      </c>
    </row>
    <row r="125" spans="24:39" ht="15">
      <c r="X125">
        <v>78820</v>
      </c>
      <c r="Y125" s="19"/>
      <c r="AC125">
        <v>80910</v>
      </c>
      <c r="AG125" s="46" t="str">
        <f t="shared" si="1"/>
        <v/>
      </c>
      <c r="AH125" s="46" t="str">
        <f t="shared" si="0"/>
        <v/>
      </c>
      <c r="AK125" s="46" t="str">
        <f t="shared" si="2"/>
        <v/>
      </c>
      <c r="AL125" s="46" t="str">
        <f t="shared" si="4"/>
        <v/>
      </c>
      <c r="AM125" s="46" t="str">
        <f t="shared" si="3"/>
        <v/>
      </c>
    </row>
    <row r="126" spans="24:39" ht="15">
      <c r="X126">
        <v>80910</v>
      </c>
      <c r="Y126" s="19"/>
      <c r="AC126">
        <v>83000</v>
      </c>
      <c r="AG126" s="46" t="str">
        <f t="shared" ref="AG126:AG143" si="5">IF(G47="","",TEXT(DATE(Z$91-1,H47,G47),"DD-MMM-YYYY"))</f>
        <v/>
      </c>
      <c r="AH126" s="46" t="str">
        <f t="shared" ref="AH126:AH143" si="6">IF(G47="","",TEXT(DATE(Z$91,H47,G47),"DD-MMM-YYYY"))</f>
        <v/>
      </c>
      <c r="AK126" s="46" t="str">
        <f t="shared" ref="AK126:AK143" si="7">IF(J47="","",J47)</f>
        <v/>
      </c>
      <c r="AL126" s="46" t="str">
        <f t="shared" si="4"/>
        <v/>
      </c>
      <c r="AM126" s="46" t="str">
        <f t="shared" si="3"/>
        <v/>
      </c>
    </row>
    <row r="127" spans="24:39" ht="15">
      <c r="X127">
        <v>83000</v>
      </c>
      <c r="Y127" s="19"/>
      <c r="AC127">
        <v>85240</v>
      </c>
      <c r="AG127" s="46" t="str">
        <f t="shared" si="5"/>
        <v/>
      </c>
      <c r="AH127" s="46" t="str">
        <f t="shared" si="6"/>
        <v/>
      </c>
      <c r="AK127" s="46" t="str">
        <f t="shared" si="7"/>
        <v/>
      </c>
      <c r="AL127" s="46" t="str">
        <f t="shared" si="4"/>
        <v/>
      </c>
      <c r="AM127" s="46" t="str">
        <f t="shared" si="3"/>
        <v/>
      </c>
    </row>
    <row r="128" spans="24:39" ht="15">
      <c r="X128">
        <v>85240</v>
      </c>
      <c r="Y128" s="19"/>
      <c r="AC128">
        <v>87480</v>
      </c>
      <c r="AG128" s="46" t="str">
        <f t="shared" si="5"/>
        <v/>
      </c>
      <c r="AH128" s="46" t="str">
        <f t="shared" si="6"/>
        <v/>
      </c>
      <c r="AK128" s="46" t="str">
        <f t="shared" si="7"/>
        <v/>
      </c>
      <c r="AL128" s="46" t="str">
        <f t="shared" si="4"/>
        <v/>
      </c>
      <c r="AM128" s="46" t="str">
        <f t="shared" si="3"/>
        <v/>
      </c>
    </row>
    <row r="129" spans="24:39" ht="15">
      <c r="X129">
        <v>87480</v>
      </c>
      <c r="Y129" s="19"/>
      <c r="AC129">
        <v>89720</v>
      </c>
      <c r="AG129" s="46" t="str">
        <f t="shared" si="5"/>
        <v/>
      </c>
      <c r="AH129" s="46" t="str">
        <f t="shared" si="6"/>
        <v/>
      </c>
      <c r="AK129" s="46" t="str">
        <f t="shared" si="7"/>
        <v/>
      </c>
      <c r="AL129" s="46" t="str">
        <f t="shared" si="4"/>
        <v/>
      </c>
      <c r="AM129" s="46" t="str">
        <f t="shared" si="3"/>
        <v/>
      </c>
    </row>
    <row r="130" spans="24:39" ht="15">
      <c r="X130">
        <v>89720</v>
      </c>
      <c r="Y130" s="19"/>
      <c r="AC130">
        <v>92110</v>
      </c>
      <c r="AG130" s="46" t="str">
        <f t="shared" si="5"/>
        <v/>
      </c>
      <c r="AH130" s="46" t="str">
        <f t="shared" si="6"/>
        <v/>
      </c>
      <c r="AK130" s="46" t="str">
        <f t="shared" si="7"/>
        <v/>
      </c>
      <c r="AL130" s="46" t="str">
        <f t="shared" si="4"/>
        <v/>
      </c>
      <c r="AM130" s="46" t="str">
        <f t="shared" si="3"/>
        <v/>
      </c>
    </row>
    <row r="131" spans="24:39" ht="15">
      <c r="X131">
        <v>92110</v>
      </c>
      <c r="Y131" s="19"/>
      <c r="AC131">
        <v>94500</v>
      </c>
      <c r="AG131" s="46" t="str">
        <f t="shared" si="5"/>
        <v/>
      </c>
      <c r="AH131" s="46" t="str">
        <f t="shared" si="6"/>
        <v/>
      </c>
      <c r="AK131" s="46" t="str">
        <f t="shared" si="7"/>
        <v/>
      </c>
      <c r="AL131" s="46" t="str">
        <f t="shared" si="4"/>
        <v/>
      </c>
      <c r="AM131" s="46" t="str">
        <f t="shared" si="3"/>
        <v/>
      </c>
    </row>
    <row r="132" spans="24:39" ht="15">
      <c r="X132">
        <v>94500</v>
      </c>
      <c r="Y132" s="19"/>
      <c r="AC132">
        <v>96890</v>
      </c>
      <c r="AG132" s="46" t="str">
        <f t="shared" si="5"/>
        <v/>
      </c>
      <c r="AH132" s="46" t="str">
        <f t="shared" si="6"/>
        <v/>
      </c>
      <c r="AK132" s="46" t="str">
        <f t="shared" si="7"/>
        <v/>
      </c>
      <c r="AL132" s="46" t="str">
        <f t="shared" si="4"/>
        <v/>
      </c>
      <c r="AM132" s="46" t="str">
        <f t="shared" si="3"/>
        <v/>
      </c>
    </row>
    <row r="133" spans="24:39" ht="15">
      <c r="X133">
        <v>96890</v>
      </c>
      <c r="Y133" s="19"/>
      <c r="AC133">
        <v>99430</v>
      </c>
      <c r="AG133" s="46" t="str">
        <f t="shared" si="5"/>
        <v/>
      </c>
      <c r="AH133" s="46" t="str">
        <f t="shared" si="6"/>
        <v/>
      </c>
      <c r="AK133" s="46" t="str">
        <f t="shared" si="7"/>
        <v/>
      </c>
      <c r="AL133" s="46" t="str">
        <f t="shared" si="4"/>
        <v/>
      </c>
      <c r="AM133" s="46" t="str">
        <f t="shared" si="3"/>
        <v/>
      </c>
    </row>
    <row r="134" spans="24:39" ht="15">
      <c r="X134">
        <v>99430</v>
      </c>
      <c r="Y134" s="19"/>
      <c r="AC134">
        <v>101970</v>
      </c>
      <c r="AG134" s="46" t="str">
        <f t="shared" si="5"/>
        <v/>
      </c>
      <c r="AH134" s="46" t="str">
        <f t="shared" si="6"/>
        <v/>
      </c>
      <c r="AK134" s="46" t="str">
        <f t="shared" si="7"/>
        <v/>
      </c>
      <c r="AL134" s="46" t="str">
        <f t="shared" si="4"/>
        <v/>
      </c>
      <c r="AM134" s="46" t="str">
        <f t="shared" si="3"/>
        <v/>
      </c>
    </row>
    <row r="135" spans="24:39" ht="15">
      <c r="X135">
        <v>101970</v>
      </c>
      <c r="Y135" s="19"/>
      <c r="AC135">
        <v>104510</v>
      </c>
      <c r="AG135" s="46" t="str">
        <f t="shared" si="5"/>
        <v/>
      </c>
      <c r="AH135" s="46" t="str">
        <f t="shared" si="6"/>
        <v/>
      </c>
      <c r="AK135" s="46" t="str">
        <f t="shared" si="7"/>
        <v/>
      </c>
      <c r="AL135" s="46" t="str">
        <f t="shared" si="4"/>
        <v/>
      </c>
      <c r="AM135" s="46" t="str">
        <f t="shared" si="3"/>
        <v/>
      </c>
    </row>
    <row r="136" spans="24:39" ht="15">
      <c r="X136">
        <v>104510</v>
      </c>
      <c r="Y136" s="19"/>
      <c r="AC136">
        <v>107210</v>
      </c>
      <c r="AG136" s="46" t="str">
        <f t="shared" si="5"/>
        <v/>
      </c>
      <c r="AH136" s="46" t="str">
        <f t="shared" si="6"/>
        <v/>
      </c>
      <c r="AK136" s="46" t="str">
        <f t="shared" si="7"/>
        <v/>
      </c>
      <c r="AL136" s="46" t="str">
        <f t="shared" si="4"/>
        <v/>
      </c>
      <c r="AM136" s="46" t="str">
        <f t="shared" si="3"/>
        <v/>
      </c>
    </row>
    <row r="137" spans="24:39" ht="15">
      <c r="X137">
        <v>107210</v>
      </c>
      <c r="Y137" s="19"/>
      <c r="AC137">
        <v>109910</v>
      </c>
      <c r="AG137" s="46" t="str">
        <f t="shared" si="5"/>
        <v/>
      </c>
      <c r="AH137" s="46" t="str">
        <f t="shared" si="6"/>
        <v/>
      </c>
      <c r="AK137" s="46" t="str">
        <f t="shared" si="7"/>
        <v/>
      </c>
      <c r="AL137" s="46" t="str">
        <f t="shared" si="4"/>
        <v/>
      </c>
      <c r="AM137" s="46" t="str">
        <f t="shared" si="3"/>
        <v/>
      </c>
    </row>
    <row r="138" spans="24:39" ht="15">
      <c r="X138">
        <v>109910</v>
      </c>
      <c r="Y138" s="19"/>
      <c r="AC138">
        <v>112610</v>
      </c>
      <c r="AG138" s="46" t="str">
        <f t="shared" si="5"/>
        <v/>
      </c>
      <c r="AH138" s="46" t="str">
        <f t="shared" si="6"/>
        <v/>
      </c>
      <c r="AK138" s="46" t="str">
        <f t="shared" si="7"/>
        <v/>
      </c>
      <c r="AL138" s="46" t="str">
        <f t="shared" si="4"/>
        <v/>
      </c>
      <c r="AM138" s="46" t="str">
        <f t="shared" si="3"/>
        <v/>
      </c>
    </row>
    <row r="139" spans="24:39" ht="15">
      <c r="X139">
        <v>112610</v>
      </c>
      <c r="Y139" s="19"/>
      <c r="AC139">
        <v>115500</v>
      </c>
      <c r="AG139" s="46" t="str">
        <f t="shared" si="5"/>
        <v/>
      </c>
      <c r="AH139" s="46" t="str">
        <f t="shared" si="6"/>
        <v/>
      </c>
      <c r="AK139" s="46" t="str">
        <f t="shared" si="7"/>
        <v/>
      </c>
      <c r="AL139" s="46" t="str">
        <f t="shared" si="4"/>
        <v/>
      </c>
      <c r="AM139" s="46" t="str">
        <f t="shared" si="3"/>
        <v/>
      </c>
    </row>
    <row r="140" spans="24:39" ht="15">
      <c r="X140">
        <v>115500</v>
      </c>
      <c r="Y140" s="19"/>
      <c r="AC140">
        <v>118390</v>
      </c>
      <c r="AG140" s="46" t="str">
        <f t="shared" si="5"/>
        <v/>
      </c>
      <c r="AH140" s="46" t="str">
        <f t="shared" si="6"/>
        <v/>
      </c>
      <c r="AK140" s="46" t="str">
        <f t="shared" si="7"/>
        <v/>
      </c>
      <c r="AL140" s="46" t="str">
        <f t="shared" si="4"/>
        <v/>
      </c>
      <c r="AM140" s="46" t="str">
        <f t="shared" si="3"/>
        <v/>
      </c>
    </row>
    <row r="141" spans="24:39" ht="15">
      <c r="X141">
        <v>118390</v>
      </c>
      <c r="Y141" s="19"/>
      <c r="AC141">
        <v>121280</v>
      </c>
      <c r="AG141" s="46" t="str">
        <f t="shared" si="5"/>
        <v/>
      </c>
      <c r="AH141" s="46" t="str">
        <f t="shared" si="6"/>
        <v/>
      </c>
      <c r="AK141" s="46" t="str">
        <f t="shared" si="7"/>
        <v/>
      </c>
      <c r="AL141" s="46" t="str">
        <f t="shared" si="4"/>
        <v/>
      </c>
      <c r="AM141" s="46" t="str">
        <f t="shared" si="3"/>
        <v/>
      </c>
    </row>
    <row r="142" spans="24:39" ht="15">
      <c r="X142">
        <v>121280</v>
      </c>
      <c r="Y142" s="19"/>
      <c r="AC142">
        <v>124380</v>
      </c>
      <c r="AG142" s="46" t="str">
        <f t="shared" si="5"/>
        <v/>
      </c>
      <c r="AH142" s="46" t="str">
        <f t="shared" si="6"/>
        <v/>
      </c>
      <c r="AK142" s="46" t="str">
        <f t="shared" si="7"/>
        <v/>
      </c>
      <c r="AL142" s="46" t="str">
        <f t="shared" si="4"/>
        <v/>
      </c>
      <c r="AM142" s="46" t="str">
        <f t="shared" si="3"/>
        <v/>
      </c>
    </row>
    <row r="143" spans="24:39" ht="15">
      <c r="X143">
        <v>124380</v>
      </c>
      <c r="Y143" s="19"/>
      <c r="AC143">
        <v>127480</v>
      </c>
      <c r="AG143" s="46" t="str">
        <f t="shared" si="5"/>
        <v/>
      </c>
      <c r="AH143" s="46" t="str">
        <f t="shared" si="6"/>
        <v/>
      </c>
      <c r="AK143" s="46" t="str">
        <f t="shared" si="7"/>
        <v/>
      </c>
      <c r="AL143" s="46" t="str">
        <f t="shared" si="4"/>
        <v/>
      </c>
      <c r="AM143" s="46" t="str">
        <f t="shared" si="3"/>
        <v/>
      </c>
    </row>
    <row r="144" spans="24:39" ht="15">
      <c r="X144">
        <v>127480</v>
      </c>
      <c r="Y144" s="19"/>
      <c r="AC144">
        <v>130580</v>
      </c>
    </row>
    <row r="145" spans="24:29" ht="15">
      <c r="X145">
        <v>130580</v>
      </c>
      <c r="Y145" s="19"/>
      <c r="AC145">
        <v>133900</v>
      </c>
    </row>
    <row r="146" spans="24:29" ht="15">
      <c r="X146">
        <v>133900</v>
      </c>
      <c r="Y146" s="19"/>
      <c r="AC146">
        <v>137220</v>
      </c>
    </row>
    <row r="147" spans="24:29" ht="15">
      <c r="X147">
        <v>137220</v>
      </c>
      <c r="Y147" s="19"/>
      <c r="AC147">
        <v>140540</v>
      </c>
    </row>
    <row r="148" spans="24:29" ht="15">
      <c r="X148">
        <v>140540</v>
      </c>
      <c r="Y148" s="19"/>
      <c r="AC148">
        <v>144150</v>
      </c>
    </row>
    <row r="149" spans="24:29" ht="15">
      <c r="X149">
        <v>144150</v>
      </c>
      <c r="Y149" s="19"/>
      <c r="AC149">
        <v>147760</v>
      </c>
    </row>
    <row r="150" spans="24:29" ht="15">
      <c r="X150">
        <v>147760</v>
      </c>
      <c r="Y150" s="19"/>
      <c r="AC150">
        <v>151370</v>
      </c>
    </row>
    <row r="151" spans="24:29" ht="15">
      <c r="X151">
        <v>151370</v>
      </c>
      <c r="Y151" s="19"/>
      <c r="AC151">
        <v>154980</v>
      </c>
    </row>
    <row r="152" spans="24:29" ht="15">
      <c r="X152">
        <v>154980</v>
      </c>
      <c r="Y152" s="19"/>
      <c r="AC152">
        <v>158880</v>
      </c>
    </row>
    <row r="153" spans="24:29" ht="15">
      <c r="X153">
        <v>158880</v>
      </c>
      <c r="Y153" s="19"/>
      <c r="AC153">
        <v>162780</v>
      </c>
    </row>
    <row r="154" spans="24:29" ht="15">
      <c r="X154">
        <v>162780</v>
      </c>
      <c r="Y154" s="19"/>
      <c r="AC154">
        <v>166680</v>
      </c>
    </row>
    <row r="155" spans="24:29" ht="15">
      <c r="X155">
        <v>166680</v>
      </c>
      <c r="Y155" s="19"/>
      <c r="AC155">
        <v>170580</v>
      </c>
    </row>
    <row r="156" spans="24:29" ht="15">
      <c r="X156">
        <v>170580</v>
      </c>
      <c r="Y156" s="19"/>
      <c r="AC156">
        <v>170580</v>
      </c>
    </row>
    <row r="157" spans="24:29">
      <c r="X157" s="9"/>
      <c r="Y157" s="10"/>
    </row>
    <row r="158" spans="24:29">
      <c r="X158" s="9"/>
      <c r="Y158" s="10"/>
    </row>
    <row r="159" spans="24:29">
      <c r="X159" s="9"/>
      <c r="Y159" s="10"/>
    </row>
  </sheetData>
  <sheetProtection sheet="1" sort="0"/>
  <mergeCells count="26">
    <mergeCell ref="N4:N5"/>
    <mergeCell ref="O4:O5"/>
    <mergeCell ref="B2:J2"/>
    <mergeCell ref="B1:H1"/>
    <mergeCell ref="Z73:AB73"/>
    <mergeCell ref="B4:J4"/>
    <mergeCell ref="M4:M5"/>
    <mergeCell ref="B6:C6"/>
    <mergeCell ref="B7:C7"/>
    <mergeCell ref="D6:E6"/>
    <mergeCell ref="B8:C8"/>
    <mergeCell ref="B10:C10"/>
    <mergeCell ref="B9:C9"/>
    <mergeCell ref="D8:E8"/>
    <mergeCell ref="D9:E9"/>
    <mergeCell ref="AH77:AI77"/>
    <mergeCell ref="AG76:AH76"/>
    <mergeCell ref="AH73:AI73"/>
    <mergeCell ref="D7:E7"/>
    <mergeCell ref="AE77:AF77"/>
    <mergeCell ref="D10:E10"/>
    <mergeCell ref="L10:O12"/>
    <mergeCell ref="AE73:AG73"/>
    <mergeCell ref="G8:H8"/>
    <mergeCell ref="G10:H10"/>
    <mergeCell ref="B12:J12"/>
  </mergeCells>
  <phoneticPr fontId="10" type="noConversion"/>
  <dataValidations count="8">
    <dataValidation type="list" allowBlank="1" showInputMessage="1" showErrorMessage="1" sqref="G9">
      <formula1>$W$76:$W$106</formula1>
    </dataValidation>
    <dataValidation type="list" allowBlank="1" showInputMessage="1" showErrorMessage="1" sqref="G7">
      <formula1>$Z$76:$Z$87</formula1>
    </dataValidation>
    <dataValidation type="list" allowBlank="1" showInputMessage="1" showErrorMessage="1" sqref="D7">
      <formula1>$AB$76:$AB$83</formula1>
    </dataValidation>
    <dataValidation type="list" allowBlank="1" showInputMessage="1" showErrorMessage="1" sqref="H9">
      <formula1>$Z$92:$Z$95</formula1>
    </dataValidation>
    <dataValidation type="list" allowBlank="1" showInputMessage="1" showErrorMessage="1" sqref="I15:I64">
      <formula1>$Y$75:$Y$107</formula1>
    </dataValidation>
    <dataValidation type="list" allowBlank="1" showInputMessage="1" showErrorMessage="1" sqref="J15:J64">
      <formula1>$X$75:$X$156</formula1>
    </dataValidation>
    <dataValidation type="list" allowBlank="1" showInputMessage="1" showErrorMessage="1" sqref="G15:G64">
      <formula1>$W$75:$W$106</formula1>
    </dataValidation>
    <dataValidation type="list" allowBlank="1" showInputMessage="1" showErrorMessage="1" sqref="H15:H64">
      <formula1>$W$75:$W$87</formula1>
    </dataValidation>
  </dataValidations>
  <pageMargins left="0.7" right="0.7" top="0.75" bottom="0.75" header="0.3" footer="0.3"/>
  <pageSetup paperSize="9" orientation="portrait" horizontalDpi="4294967293" r:id="rId1"/>
  <ignoredErrors>
    <ignoredError sqref="Z89:AA89" unlockedFormula="1"/>
    <ignoredError sqref="Z92:Z94" evalError="1"/>
  </ignoredErrors>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sheetPr codeName="Sheet3" filterMode="1">
    <tabColor theme="5" tint="-0.249977111117893"/>
  </sheetPr>
  <dimension ref="A4:W81"/>
  <sheetViews>
    <sheetView showGridLines="0" showRowColHeaders="0" topLeftCell="A4" workbookViewId="0">
      <selection activeCell="N73" sqref="N73"/>
    </sheetView>
  </sheetViews>
  <sheetFormatPr defaultColWidth="8.85546875" defaultRowHeight="0" customHeight="1" zeroHeight="1"/>
  <cols>
    <col min="1" max="1" width="7.85546875" style="37" customWidth="1"/>
    <col min="2" max="2" width="3.7109375" style="37" customWidth="1"/>
    <col min="3" max="4" width="13.7109375" style="38" customWidth="1"/>
    <col min="5" max="5" width="10.7109375" style="40" customWidth="1"/>
    <col min="6" max="6" width="8.7109375" style="37" customWidth="1"/>
    <col min="7" max="7" width="23.7109375" style="37" customWidth="1"/>
    <col min="8" max="10" width="13.7109375" style="143" customWidth="1"/>
    <col min="11" max="13" width="8.7109375" style="143" customWidth="1"/>
    <col min="14" max="14" width="7.42578125" style="110" customWidth="1"/>
    <col min="15" max="16" width="5.7109375" style="110" hidden="1" customWidth="1"/>
    <col min="17" max="17" width="9.28515625" style="110" hidden="1" customWidth="1"/>
    <col min="18" max="18" width="5.7109375" style="110" hidden="1" customWidth="1"/>
    <col min="19" max="19" width="2" style="37" customWidth="1"/>
    <col min="20" max="20" width="8.85546875" style="37"/>
    <col min="21" max="21" width="19.7109375" style="37" customWidth="1"/>
    <col min="22" max="16384" width="8.85546875" style="37"/>
  </cols>
  <sheetData>
    <row r="4" spans="2:23" ht="22.9" customHeight="1">
      <c r="B4" s="209" t="str">
        <f>(UPPER(CONCATENATE("PROCEEDINGS OF THE ",DATA!D7,", ",DATA!D8,)))</f>
        <v>PROCEEDINGS OF THE GAZETTED HEADMASTER, ZPHSCHOOL THIMMAPURAM</v>
      </c>
      <c r="C4" s="209"/>
      <c r="D4" s="209"/>
      <c r="E4" s="209"/>
      <c r="F4" s="209"/>
      <c r="G4" s="209"/>
      <c r="H4" s="209"/>
      <c r="I4" s="209"/>
      <c r="J4" s="209"/>
      <c r="K4" s="209"/>
      <c r="L4" s="209"/>
      <c r="M4" s="209"/>
    </row>
    <row r="5" spans="2:23" s="39" customFormat="1" ht="18.600000000000001" customHeight="1">
      <c r="B5" s="210" t="str">
        <f>CONCATENATE(" PRESENT:  ", DATA!D6,", ", DATA!G6,", ",DATA!H6)</f>
        <v xml:space="preserve"> PRESENT:  G VIJAYA BHARATHI , B.Sc, M.A, B.Ed.,</v>
      </c>
      <c r="C5" s="210"/>
      <c r="D5" s="210"/>
      <c r="E5" s="210"/>
      <c r="F5" s="210"/>
      <c r="G5" s="210"/>
      <c r="H5" s="210"/>
      <c r="I5" s="210"/>
      <c r="J5" s="210"/>
      <c r="K5" s="210"/>
      <c r="L5" s="210"/>
      <c r="M5" s="210"/>
      <c r="N5" s="111"/>
      <c r="O5" s="111"/>
      <c r="P5" s="111"/>
      <c r="Q5" s="111"/>
      <c r="R5" s="111"/>
      <c r="T5" s="214" t="s">
        <v>102</v>
      </c>
      <c r="U5" s="214"/>
    </row>
    <row r="6" spans="2:23" ht="18.600000000000001" customHeight="1">
      <c r="B6" s="64"/>
      <c r="C6" s="65" t="s">
        <v>87</v>
      </c>
      <c r="D6" s="213" t="str">
        <f>DATA!D9</f>
        <v xml:space="preserve">      /AGI/2022</v>
      </c>
      <c r="E6" s="213"/>
      <c r="F6" s="64"/>
      <c r="G6" s="64"/>
      <c r="H6" s="66"/>
      <c r="I6" s="65" t="s">
        <v>88</v>
      </c>
      <c r="J6" s="213" t="str">
        <f>CONCATENATE(DATA!G9,"-",DATA!H9)</f>
        <v>21-Dec-2022</v>
      </c>
      <c r="K6" s="213"/>
      <c r="L6" s="66"/>
      <c r="M6" s="66"/>
      <c r="T6" s="39" t="s">
        <v>80</v>
      </c>
      <c r="U6" s="63" t="s">
        <v>5</v>
      </c>
    </row>
    <row r="7" spans="2:23" ht="12.75">
      <c r="B7" s="66"/>
      <c r="C7" s="67"/>
      <c r="D7" s="67"/>
      <c r="E7" s="66"/>
      <c r="F7" s="66"/>
      <c r="G7" s="66"/>
      <c r="H7" s="66"/>
      <c r="I7" s="66"/>
      <c r="J7" s="66"/>
      <c r="K7" s="66"/>
      <c r="L7" s="66"/>
      <c r="M7" s="66"/>
    </row>
    <row r="8" spans="2:23" ht="31.5" customHeight="1">
      <c r="B8" s="211" t="s">
        <v>6</v>
      </c>
      <c r="C8" s="211"/>
      <c r="D8" s="212" t="str">
        <f>CONCATENATE(   U6," - ", DATA!D8, ", ", DATA!D10, "(Mandal)",  "– Sanction of Annual Grade increments of  certain staff  working under this office – Orders issued" )</f>
        <v>Estt-Ele/Sec.Edn - ZPHSCHOOL THIMMAPURAM, EDLAPADU (Mandal)– Sanction of Annual Grade increments of  certain staff  working under this office – Orders issued</v>
      </c>
      <c r="E8" s="212"/>
      <c r="F8" s="212"/>
      <c r="G8" s="212"/>
      <c r="H8" s="212"/>
      <c r="I8" s="212"/>
      <c r="J8" s="212"/>
      <c r="K8" s="212"/>
      <c r="L8" s="212"/>
      <c r="M8" s="212"/>
      <c r="T8" s="62" t="s">
        <v>91</v>
      </c>
    </row>
    <row r="9" spans="2:23" ht="14.25">
      <c r="B9" s="206" t="s">
        <v>7</v>
      </c>
      <c r="C9" s="206"/>
      <c r="D9" s="68" t="s">
        <v>175</v>
      </c>
      <c r="E9" s="69"/>
      <c r="F9" s="70"/>
      <c r="G9" s="70"/>
      <c r="H9" s="69"/>
      <c r="I9" s="69"/>
      <c r="J9" s="69"/>
      <c r="K9" s="69"/>
      <c r="L9" s="69"/>
      <c r="M9" s="69"/>
    </row>
    <row r="10" spans="2:23" ht="14.45" customHeight="1">
      <c r="B10" s="71"/>
      <c r="C10" s="68"/>
      <c r="D10" s="68" t="s">
        <v>8</v>
      </c>
      <c r="E10" s="69"/>
      <c r="F10" s="70"/>
      <c r="G10" s="70"/>
      <c r="H10" s="69"/>
      <c r="I10" s="69"/>
      <c r="J10" s="69"/>
      <c r="K10" s="69"/>
      <c r="L10" s="69"/>
      <c r="M10" s="69"/>
      <c r="U10" s="207" t="s">
        <v>92</v>
      </c>
      <c r="V10" s="207"/>
      <c r="W10" s="207"/>
    </row>
    <row r="11" spans="2:23" ht="14.25">
      <c r="B11" s="70"/>
      <c r="C11" s="72"/>
      <c r="D11" s="73" t="s">
        <v>9</v>
      </c>
      <c r="E11" s="74"/>
      <c r="F11" s="70"/>
      <c r="G11" s="70"/>
      <c r="H11" s="69"/>
      <c r="I11" s="69"/>
      <c r="J11" s="69"/>
      <c r="K11" s="69"/>
      <c r="L11" s="69"/>
      <c r="M11" s="69"/>
      <c r="U11" s="207"/>
      <c r="V11" s="207"/>
      <c r="W11" s="207"/>
    </row>
    <row r="12" spans="2:23" ht="13.5" customHeight="1">
      <c r="B12" s="70"/>
      <c r="C12" s="72"/>
      <c r="D12" s="72" t="s">
        <v>10</v>
      </c>
      <c r="E12" s="69"/>
      <c r="F12" s="70"/>
      <c r="G12" s="70"/>
      <c r="H12" s="69"/>
      <c r="I12" s="69"/>
      <c r="J12" s="69"/>
      <c r="K12" s="69"/>
      <c r="L12" s="69"/>
      <c r="M12" s="69"/>
      <c r="U12" s="207"/>
      <c r="V12" s="207"/>
      <c r="W12" s="207"/>
    </row>
    <row r="13" spans="2:23" ht="6.75" hidden="1" customHeight="1">
      <c r="B13" s="70"/>
      <c r="C13" s="72"/>
      <c r="D13" s="72"/>
      <c r="E13" s="69"/>
      <c r="F13" s="70"/>
      <c r="G13" s="70"/>
      <c r="H13" s="69"/>
      <c r="I13" s="69"/>
      <c r="J13" s="69"/>
      <c r="K13" s="69"/>
      <c r="L13" s="69"/>
      <c r="M13" s="69"/>
      <c r="U13" s="90"/>
      <c r="V13" s="90"/>
      <c r="W13" s="90"/>
    </row>
    <row r="14" spans="2:23" ht="8.4499999999999993" customHeight="1">
      <c r="B14" s="75"/>
      <c r="C14" s="75"/>
      <c r="D14" s="75"/>
      <c r="E14" s="75"/>
      <c r="F14" s="75"/>
      <c r="G14" s="75"/>
      <c r="H14" s="163"/>
      <c r="I14" s="163"/>
      <c r="J14" s="163"/>
      <c r="K14" s="163"/>
      <c r="L14" s="163"/>
      <c r="M14" s="163"/>
      <c r="U14" s="90"/>
      <c r="V14" s="90"/>
      <c r="W14" s="90"/>
    </row>
    <row r="15" spans="2:23" ht="19.899999999999999" customHeight="1">
      <c r="B15" s="76"/>
      <c r="C15" s="202" t="s">
        <v>11</v>
      </c>
      <c r="D15" s="202"/>
      <c r="E15" s="77"/>
      <c r="F15" s="76"/>
      <c r="G15" s="76"/>
      <c r="H15" s="66"/>
      <c r="I15" s="66"/>
      <c r="J15" s="66"/>
      <c r="K15" s="66"/>
      <c r="L15" s="66"/>
      <c r="M15" s="66"/>
      <c r="U15" s="208" t="s">
        <v>93</v>
      </c>
      <c r="V15" s="208"/>
      <c r="W15" s="208"/>
    </row>
    <row r="16" spans="2:23" ht="16.149999999999999" customHeight="1">
      <c r="B16" s="203" t="str">
        <f>CONCATENATE("                                           As per the proviosions contained in the reference cited, the ", DATA!D7, ",  ", DATA!D8,"", " is pleased to sanction the periodical increments to the staff working at   as noted against  names  in the annexure with monetary benefit from 1st of the month in which periodical increment fell due.")</f>
        <v xml:space="preserve">                                           As per the proviosions contained in the reference cited, the Gazetted Headmaster,  ZPHSCHOOL THIMMAPURAM is pleased to sanction the periodical increments to the staff working at   as noted against  names  in the annexure with monetary benefit from 1st of the month in which periodical increment fell due.</v>
      </c>
      <c r="C16" s="203"/>
      <c r="D16" s="203"/>
      <c r="E16" s="203"/>
      <c r="F16" s="203"/>
      <c r="G16" s="203"/>
      <c r="H16" s="203"/>
      <c r="I16" s="203"/>
      <c r="J16" s="203"/>
      <c r="K16" s="203"/>
      <c r="L16" s="203"/>
      <c r="M16" s="203"/>
      <c r="U16" s="208"/>
      <c r="V16" s="208"/>
      <c r="W16" s="208"/>
    </row>
    <row r="17" spans="1:22" ht="15.6" customHeight="1">
      <c r="B17" s="203"/>
      <c r="C17" s="203"/>
      <c r="D17" s="203"/>
      <c r="E17" s="203"/>
      <c r="F17" s="203"/>
      <c r="G17" s="203"/>
      <c r="H17" s="203"/>
      <c r="I17" s="203"/>
      <c r="J17" s="203"/>
      <c r="K17" s="203"/>
      <c r="L17" s="203"/>
      <c r="M17" s="203"/>
    </row>
    <row r="18" spans="1:22" ht="16.149999999999999" customHeight="1">
      <c r="B18" s="203"/>
      <c r="C18" s="203"/>
      <c r="D18" s="203"/>
      <c r="E18" s="203"/>
      <c r="F18" s="203"/>
      <c r="G18" s="203"/>
      <c r="H18" s="203"/>
      <c r="I18" s="203"/>
      <c r="J18" s="203"/>
      <c r="K18" s="203"/>
      <c r="L18" s="203"/>
      <c r="M18" s="203"/>
    </row>
    <row r="19" spans="1:22" ht="9" customHeight="1">
      <c r="B19" s="203"/>
      <c r="C19" s="203"/>
      <c r="D19" s="203"/>
      <c r="E19" s="203"/>
      <c r="F19" s="203"/>
      <c r="G19" s="203"/>
      <c r="H19" s="203"/>
      <c r="I19" s="203"/>
      <c r="J19" s="203"/>
      <c r="K19" s="203"/>
      <c r="L19" s="203"/>
      <c r="M19" s="203"/>
    </row>
    <row r="20" spans="1:22" ht="18" customHeight="1">
      <c r="B20" s="204" t="s">
        <v>12</v>
      </c>
      <c r="C20" s="204"/>
      <c r="D20" s="204"/>
      <c r="E20" s="204"/>
      <c r="F20" s="204"/>
      <c r="G20" s="204"/>
      <c r="H20" s="204"/>
      <c r="I20" s="204"/>
      <c r="J20" s="204"/>
      <c r="K20" s="204"/>
      <c r="L20" s="204"/>
      <c r="M20" s="204"/>
    </row>
    <row r="21" spans="1:22" ht="73.5" customHeight="1">
      <c r="A21" s="123"/>
      <c r="B21" s="81" t="s">
        <v>0</v>
      </c>
      <c r="C21" s="205" t="s">
        <v>72</v>
      </c>
      <c r="D21" s="205"/>
      <c r="E21" s="82" t="s">
        <v>65</v>
      </c>
      <c r="F21" s="81" t="s">
        <v>67</v>
      </c>
      <c r="G21" s="83" t="s">
        <v>3</v>
      </c>
      <c r="H21" s="144" t="s">
        <v>74</v>
      </c>
      <c r="I21" s="144" t="s">
        <v>73</v>
      </c>
      <c r="J21" s="144" t="s">
        <v>75</v>
      </c>
      <c r="K21" s="84" t="s">
        <v>76</v>
      </c>
      <c r="L21" s="84" t="s">
        <v>13</v>
      </c>
      <c r="M21" s="84" t="s">
        <v>77</v>
      </c>
      <c r="N21" s="112"/>
      <c r="O21" s="120"/>
      <c r="P21" s="115"/>
      <c r="Q21" s="115"/>
      <c r="R21" s="115"/>
    </row>
    <row r="22" spans="1:22" s="42" customFormat="1" ht="24" hidden="1" customHeight="1">
      <c r="B22" s="85">
        <f>SUBTOTAL(3,$C$22:C22)</f>
        <v>0</v>
      </c>
      <c r="C22" s="200" t="str">
        <f>DATA!D15</f>
        <v xml:space="preserve">P V CHOWDARY </v>
      </c>
      <c r="D22" s="200"/>
      <c r="E22" s="128" t="str">
        <f>DATA!C15</f>
        <v>14153794</v>
      </c>
      <c r="F22" s="127" t="str">
        <f>DATA!E15</f>
        <v>SA (PS)</v>
      </c>
      <c r="G22" s="128" t="str">
        <f>DATA!F15</f>
        <v>ZPHS THIMMAPURAM</v>
      </c>
      <c r="H22" s="161" t="str">
        <f>DATA!AG94</f>
        <v>01-Jun-2021</v>
      </c>
      <c r="I22" s="161" t="str">
        <f>DATA!AH94</f>
        <v>01-Jun-2022</v>
      </c>
      <c r="J22" s="161" t="str">
        <f>DATA!I15</f>
        <v xml:space="preserve">54060-133900 </v>
      </c>
      <c r="K22" s="161">
        <f>DATA!J15</f>
        <v>80910</v>
      </c>
      <c r="L22" s="161">
        <f>DATA!AM94</f>
        <v>2090</v>
      </c>
      <c r="M22" s="161">
        <f>DATA!AL94</f>
        <v>83000</v>
      </c>
      <c r="N22" s="125">
        <f>DATE(R22,Q22,S22)</f>
        <v>44713</v>
      </c>
      <c r="O22" s="113"/>
      <c r="P22" s="113"/>
      <c r="Q22" s="114">
        <f>MONTH(H22)</f>
        <v>6</v>
      </c>
      <c r="R22" s="114">
        <f>YEAR(I22)</f>
        <v>2022</v>
      </c>
      <c r="S22" s="41">
        <v>1</v>
      </c>
    </row>
    <row r="23" spans="1:22" s="42" customFormat="1" ht="24" hidden="1" customHeight="1">
      <c r="B23" s="129">
        <f>SUBTOTAL(3,$C$22:C23)</f>
        <v>0</v>
      </c>
      <c r="C23" s="200" t="str">
        <f>DATA!D16</f>
        <v>A V N H PRASAD</v>
      </c>
      <c r="D23" s="200"/>
      <c r="E23" s="128" t="str">
        <f>DATA!C16</f>
        <v>14183061</v>
      </c>
      <c r="F23" s="127" t="str">
        <f>DATA!E16</f>
        <v>SA(HIN)</v>
      </c>
      <c r="G23" s="128" t="str">
        <f>DATA!F16</f>
        <v>ZPHS THIMMAPURAM</v>
      </c>
      <c r="H23" s="161" t="str">
        <f>DATA!AG95</f>
        <v>01-Aug-2021</v>
      </c>
      <c r="I23" s="161" t="str">
        <f>DATA!AH95</f>
        <v>01-Aug-2022</v>
      </c>
      <c r="J23" s="161" t="str">
        <f>DATA!I16</f>
        <v>44570- 121280</v>
      </c>
      <c r="K23" s="161">
        <f>DATA!J16</f>
        <v>61960</v>
      </c>
      <c r="L23" s="161">
        <f>DATA!AM95</f>
        <v>1700</v>
      </c>
      <c r="M23" s="161">
        <f>DATA!AL95</f>
        <v>63660</v>
      </c>
      <c r="N23" s="125">
        <f t="shared" ref="N23:N71" si="0">DATE(R23,Q23,S23)</f>
        <v>44774</v>
      </c>
      <c r="O23" s="113"/>
      <c r="P23" s="113"/>
      <c r="Q23" s="114">
        <f t="shared" ref="Q23:Q71" si="1">MONTH(H23)</f>
        <v>8</v>
      </c>
      <c r="R23" s="114">
        <f t="shared" ref="R23:R71" si="2">YEAR(I23)</f>
        <v>2022</v>
      </c>
      <c r="S23" s="41">
        <v>1</v>
      </c>
    </row>
    <row r="24" spans="1:22" s="42" customFormat="1" ht="24" hidden="1" customHeight="1">
      <c r="B24" s="129">
        <f>SUBTOTAL(3,$C$22:C24)</f>
        <v>0</v>
      </c>
      <c r="C24" s="200" t="str">
        <f>DATA!D17</f>
        <v>K KRISHNAN</v>
      </c>
      <c r="D24" s="200"/>
      <c r="E24" s="128" t="str">
        <f>DATA!C17</f>
        <v>14138304</v>
      </c>
      <c r="F24" s="127" t="str">
        <f>DATA!E17</f>
        <v>P.Et</v>
      </c>
      <c r="G24" s="128" t="str">
        <f>DATA!F17</f>
        <v>ZPHS THIMMAPURAM</v>
      </c>
      <c r="H24" s="161" t="str">
        <f>DATA!AG96</f>
        <v>01-Oct-2021</v>
      </c>
      <c r="I24" s="161" t="str">
        <f>DATA!AH96</f>
        <v>01-Oct-2022</v>
      </c>
      <c r="J24" s="161" t="str">
        <f>DATA!I17</f>
        <v>44570- 121280</v>
      </c>
      <c r="K24" s="161">
        <f>DATA!J17</f>
        <v>87480</v>
      </c>
      <c r="L24" s="161">
        <f>DATA!AM96</f>
        <v>2240</v>
      </c>
      <c r="M24" s="161">
        <f>DATA!AL96</f>
        <v>89720</v>
      </c>
      <c r="N24" s="125">
        <f t="shared" si="0"/>
        <v>44835</v>
      </c>
      <c r="O24" s="113"/>
      <c r="P24" s="113"/>
      <c r="Q24" s="114">
        <f t="shared" si="1"/>
        <v>10</v>
      </c>
      <c r="R24" s="114">
        <f t="shared" si="2"/>
        <v>2022</v>
      </c>
      <c r="S24" s="41">
        <v>1</v>
      </c>
      <c r="V24" s="42" t="s">
        <v>78</v>
      </c>
    </row>
    <row r="25" spans="1:22" s="42" customFormat="1" ht="24" hidden="1" customHeight="1">
      <c r="B25" s="129">
        <f>SUBTOTAL(3,$C$22:C25)</f>
        <v>0</v>
      </c>
      <c r="C25" s="200" t="str">
        <f>DATA!D18</f>
        <v>V SRINIVASA RAO</v>
      </c>
      <c r="D25" s="200"/>
      <c r="E25" s="128" t="str">
        <f>DATA!C18</f>
        <v>14138316</v>
      </c>
      <c r="F25" s="127" t="str">
        <f>DATA!E18</f>
        <v>SA(MATHS)</v>
      </c>
      <c r="G25" s="128" t="str">
        <f>DATA!F18</f>
        <v>ZPHS THIMMAPURAM</v>
      </c>
      <c r="H25" s="161" t="str">
        <f>DATA!AG97</f>
        <v>01-Oct-2021</v>
      </c>
      <c r="I25" s="161" t="str">
        <f>DATA!AH97</f>
        <v>01-Oct-2022</v>
      </c>
      <c r="J25" s="161" t="str">
        <f>DATA!I18</f>
        <v xml:space="preserve">54060-133900 </v>
      </c>
      <c r="K25" s="161">
        <f>DATA!J18</f>
        <v>76730</v>
      </c>
      <c r="L25" s="161">
        <f>DATA!AM97</f>
        <v>2090</v>
      </c>
      <c r="M25" s="161">
        <f>DATA!AL97</f>
        <v>78820</v>
      </c>
      <c r="N25" s="125">
        <f t="shared" si="0"/>
        <v>44835</v>
      </c>
      <c r="O25" s="113"/>
      <c r="P25" s="113"/>
      <c r="Q25" s="114">
        <f t="shared" si="1"/>
        <v>10</v>
      </c>
      <c r="R25" s="114">
        <f t="shared" si="2"/>
        <v>2022</v>
      </c>
      <c r="S25" s="41">
        <v>1</v>
      </c>
    </row>
    <row r="26" spans="1:22" s="42" customFormat="1" ht="24" hidden="1" customHeight="1">
      <c r="B26" s="129">
        <f>SUBTOTAL(3,$C$22:C26)</f>
        <v>0</v>
      </c>
      <c r="C26" s="200" t="str">
        <f>DATA!D19</f>
        <v>D SARATH CHANDRA</v>
      </c>
      <c r="D26" s="200"/>
      <c r="E26" s="128" t="str">
        <f>DATA!C19</f>
        <v>14149867</v>
      </c>
      <c r="F26" s="127" t="str">
        <f>DATA!E19</f>
        <v>SA(SS)</v>
      </c>
      <c r="G26" s="128" t="str">
        <f>DATA!F19</f>
        <v>ZPHS THIMMAPURAM</v>
      </c>
      <c r="H26" s="161" t="str">
        <f>DATA!AG98</f>
        <v>01-Nov-2021</v>
      </c>
      <c r="I26" s="161" t="str">
        <f>DATA!AH98</f>
        <v>01-Nov-2022</v>
      </c>
      <c r="J26" s="161" t="str">
        <f>DATA!I19</f>
        <v xml:space="preserve">54060-133900 </v>
      </c>
      <c r="K26" s="161">
        <f>DATA!J19</f>
        <v>74770</v>
      </c>
      <c r="L26" s="161">
        <f>DATA!AM98</f>
        <v>1960</v>
      </c>
      <c r="M26" s="161">
        <f>DATA!AL98</f>
        <v>76730</v>
      </c>
      <c r="N26" s="125">
        <f t="shared" si="0"/>
        <v>44866</v>
      </c>
      <c r="O26" s="113"/>
      <c r="P26" s="113"/>
      <c r="Q26" s="114">
        <f t="shared" si="1"/>
        <v>11</v>
      </c>
      <c r="R26" s="114">
        <f t="shared" si="2"/>
        <v>2022</v>
      </c>
      <c r="S26" s="41">
        <v>1</v>
      </c>
    </row>
    <row r="27" spans="1:22" s="42" customFormat="1" ht="24" hidden="1" customHeight="1">
      <c r="B27" s="129">
        <f>SUBTOTAL(3,$C$22:C27)</f>
        <v>0</v>
      </c>
      <c r="C27" s="200" t="str">
        <f>DATA!D20</f>
        <v>G CHAMUNDESWARI</v>
      </c>
      <c r="D27" s="200"/>
      <c r="E27" s="128" t="str">
        <f>DATA!C20</f>
        <v>14153959</v>
      </c>
      <c r="F27" s="127" t="str">
        <f>DATA!E20</f>
        <v>SA(HIN)</v>
      </c>
      <c r="G27" s="128" t="str">
        <f>DATA!F20</f>
        <v>ZPHS THIMMAPURAM</v>
      </c>
      <c r="H27" s="161" t="str">
        <f>DATA!AG99</f>
        <v>01-Nov-2021</v>
      </c>
      <c r="I27" s="161" t="str">
        <f>DATA!AH99</f>
        <v>01-Nov-2022</v>
      </c>
      <c r="J27" s="161" t="str">
        <f>DATA!I20</f>
        <v>44570- 121280</v>
      </c>
      <c r="K27" s="161">
        <f>DATA!J20</f>
        <v>61960</v>
      </c>
      <c r="L27" s="161">
        <f>DATA!AM99</f>
        <v>1700</v>
      </c>
      <c r="M27" s="161">
        <f>DATA!AL99</f>
        <v>63660</v>
      </c>
      <c r="N27" s="125">
        <f t="shared" si="0"/>
        <v>44866</v>
      </c>
      <c r="O27" s="113"/>
      <c r="P27" s="113"/>
      <c r="Q27" s="114">
        <f t="shared" si="1"/>
        <v>11</v>
      </c>
      <c r="R27" s="114">
        <f t="shared" si="2"/>
        <v>2022</v>
      </c>
      <c r="S27" s="41">
        <v>1</v>
      </c>
    </row>
    <row r="28" spans="1:22" s="42" customFormat="1" ht="24" customHeight="1">
      <c r="B28" s="129">
        <f>SUBTOTAL(3,$C$22:C28)</f>
        <v>1</v>
      </c>
      <c r="C28" s="200" t="str">
        <f>DATA!D21</f>
        <v>SANKURU SULOCHANA</v>
      </c>
      <c r="D28" s="200"/>
      <c r="E28" s="128">
        <f>DATA!C21</f>
        <v>14165378</v>
      </c>
      <c r="F28" s="127" t="str">
        <f>DATA!E21</f>
        <v>SA (BS)</v>
      </c>
      <c r="G28" s="128" t="str">
        <f>DATA!F21</f>
        <v>ZPHS THIMMAPURAM</v>
      </c>
      <c r="H28" s="161" t="str">
        <f>DATA!AG100</f>
        <v>01-Dec-2021</v>
      </c>
      <c r="I28" s="161" t="str">
        <f>DATA!AH100</f>
        <v>01-Dec-2022</v>
      </c>
      <c r="J28" s="161" t="str">
        <f>DATA!I21</f>
        <v>45830-  124380</v>
      </c>
      <c r="K28" s="161">
        <f>DATA!J21</f>
        <v>63660</v>
      </c>
      <c r="L28" s="161">
        <f>DATA!AM100</f>
        <v>1700</v>
      </c>
      <c r="M28" s="161">
        <f>DATA!AL100</f>
        <v>65360</v>
      </c>
      <c r="N28" s="125">
        <f t="shared" si="0"/>
        <v>44896</v>
      </c>
      <c r="O28" s="113"/>
      <c r="P28" s="113"/>
      <c r="Q28" s="114">
        <f t="shared" si="1"/>
        <v>12</v>
      </c>
      <c r="R28" s="114">
        <f t="shared" si="2"/>
        <v>2022</v>
      </c>
      <c r="S28" s="41">
        <v>1</v>
      </c>
    </row>
    <row r="29" spans="1:22" s="42" customFormat="1" ht="24" customHeight="1">
      <c r="B29" s="129">
        <f>SUBTOTAL(3,$C$22:C29)</f>
        <v>2</v>
      </c>
      <c r="C29" s="200" t="str">
        <f>DATA!D22</f>
        <v>M V NAGAIAH</v>
      </c>
      <c r="D29" s="200"/>
      <c r="E29" s="128">
        <f>DATA!C22</f>
        <v>14144139</v>
      </c>
      <c r="F29" s="127" t="str">
        <f>DATA!E22</f>
        <v>SA(ENG)</v>
      </c>
      <c r="G29" s="128" t="str">
        <f>DATA!F22</f>
        <v>ZPHS THIMMAPURAM</v>
      </c>
      <c r="H29" s="161" t="str">
        <f>DATA!AG101</f>
        <v>01-Dec-2021</v>
      </c>
      <c r="I29" s="161" t="str">
        <f>DATA!AH101</f>
        <v>01-Dec-2022</v>
      </c>
      <c r="J29" s="161" t="str">
        <f>DATA!I22</f>
        <v>44570- 121280</v>
      </c>
      <c r="K29" s="161">
        <f>DATA!J22</f>
        <v>72810</v>
      </c>
      <c r="L29" s="161">
        <f>DATA!AM101</f>
        <v>1960</v>
      </c>
      <c r="M29" s="161">
        <f>DATA!AL101</f>
        <v>74770</v>
      </c>
      <c r="N29" s="125">
        <f t="shared" si="0"/>
        <v>44896</v>
      </c>
      <c r="O29" s="113"/>
      <c r="P29" s="113"/>
      <c r="Q29" s="114">
        <f t="shared" si="1"/>
        <v>12</v>
      </c>
      <c r="R29" s="114">
        <f t="shared" si="2"/>
        <v>2022</v>
      </c>
      <c r="S29" s="41">
        <v>1</v>
      </c>
    </row>
    <row r="30" spans="1:22" s="42" customFormat="1" ht="24" hidden="1" customHeight="1">
      <c r="B30" s="129">
        <f>SUBTOTAL(3,$C$22:C30)</f>
        <v>2</v>
      </c>
      <c r="C30" s="200">
        <f>DATA!D23</f>
        <v>0</v>
      </c>
      <c r="D30" s="200"/>
      <c r="E30" s="128">
        <f>DATA!C23</f>
        <v>0</v>
      </c>
      <c r="F30" s="127">
        <f>DATA!E23</f>
        <v>0</v>
      </c>
      <c r="G30" s="128">
        <f>DATA!F23</f>
        <v>0</v>
      </c>
      <c r="H30" s="161" t="str">
        <f>DATA!AG102</f>
        <v/>
      </c>
      <c r="I30" s="161" t="str">
        <f>DATA!AH102</f>
        <v/>
      </c>
      <c r="J30" s="161">
        <f>DATA!I23</f>
        <v>0</v>
      </c>
      <c r="K30" s="161">
        <f>DATA!J23</f>
        <v>0</v>
      </c>
      <c r="L30" s="161" t="str">
        <f>DATA!AM102</f>
        <v/>
      </c>
      <c r="M30" s="161" t="str">
        <f>DATA!AL102</f>
        <v/>
      </c>
      <c r="N30" s="125" t="e">
        <f t="shared" si="0"/>
        <v>#VALUE!</v>
      </c>
      <c r="O30" s="113"/>
      <c r="P30" s="113"/>
      <c r="Q30" s="114" t="e">
        <f t="shared" si="1"/>
        <v>#VALUE!</v>
      </c>
      <c r="R30" s="114" t="e">
        <f t="shared" si="2"/>
        <v>#VALUE!</v>
      </c>
      <c r="S30" s="41">
        <v>1</v>
      </c>
    </row>
    <row r="31" spans="1:22" s="42" customFormat="1" ht="24" hidden="1" customHeight="1">
      <c r="B31" s="129">
        <f>SUBTOTAL(3,$C$22:C31)</f>
        <v>2</v>
      </c>
      <c r="C31" s="200">
        <f>DATA!D24</f>
        <v>0</v>
      </c>
      <c r="D31" s="200"/>
      <c r="E31" s="128">
        <f>DATA!C24</f>
        <v>0</v>
      </c>
      <c r="F31" s="127">
        <f>DATA!E24</f>
        <v>0</v>
      </c>
      <c r="G31" s="128">
        <f>DATA!F24</f>
        <v>0</v>
      </c>
      <c r="H31" s="161" t="str">
        <f>DATA!AG103</f>
        <v/>
      </c>
      <c r="I31" s="161" t="str">
        <f>DATA!AH103</f>
        <v/>
      </c>
      <c r="J31" s="161">
        <f>DATA!I24</f>
        <v>0</v>
      </c>
      <c r="K31" s="161">
        <f>DATA!J24</f>
        <v>0</v>
      </c>
      <c r="L31" s="161" t="str">
        <f>DATA!AM103</f>
        <v/>
      </c>
      <c r="M31" s="161" t="str">
        <f>DATA!AL103</f>
        <v/>
      </c>
      <c r="N31" s="125" t="e">
        <f t="shared" si="0"/>
        <v>#VALUE!</v>
      </c>
      <c r="O31" s="113"/>
      <c r="P31" s="113"/>
      <c r="Q31" s="114" t="e">
        <f t="shared" si="1"/>
        <v>#VALUE!</v>
      </c>
      <c r="R31" s="114" t="e">
        <f t="shared" si="2"/>
        <v>#VALUE!</v>
      </c>
      <c r="S31" s="41">
        <v>1</v>
      </c>
    </row>
    <row r="32" spans="1:22" s="42" customFormat="1" ht="24" hidden="1" customHeight="1">
      <c r="B32" s="129">
        <f>SUBTOTAL(3,$C$22:C32)</f>
        <v>2</v>
      </c>
      <c r="C32" s="200">
        <f>DATA!D25</f>
        <v>0</v>
      </c>
      <c r="D32" s="200"/>
      <c r="E32" s="128">
        <f>DATA!C25</f>
        <v>0</v>
      </c>
      <c r="F32" s="127">
        <f>DATA!E25</f>
        <v>0</v>
      </c>
      <c r="G32" s="128">
        <f>DATA!F25</f>
        <v>0</v>
      </c>
      <c r="H32" s="161" t="str">
        <f>DATA!AG104</f>
        <v/>
      </c>
      <c r="I32" s="161" t="str">
        <f>DATA!AH104</f>
        <v/>
      </c>
      <c r="J32" s="161">
        <f>DATA!I25</f>
        <v>0</v>
      </c>
      <c r="K32" s="161">
        <f>DATA!J25</f>
        <v>0</v>
      </c>
      <c r="L32" s="161" t="str">
        <f>DATA!AM104</f>
        <v/>
      </c>
      <c r="M32" s="161" t="str">
        <f>DATA!AL104</f>
        <v/>
      </c>
      <c r="N32" s="125" t="e">
        <f t="shared" si="0"/>
        <v>#VALUE!</v>
      </c>
      <c r="O32" s="113"/>
      <c r="P32" s="113"/>
      <c r="Q32" s="114" t="e">
        <f t="shared" si="1"/>
        <v>#VALUE!</v>
      </c>
      <c r="R32" s="114" t="e">
        <f t="shared" si="2"/>
        <v>#VALUE!</v>
      </c>
      <c r="S32" s="41">
        <v>1</v>
      </c>
    </row>
    <row r="33" spans="2:19" s="42" customFormat="1" ht="24" hidden="1" customHeight="1">
      <c r="B33" s="129">
        <f>SUBTOTAL(3,$C$22:C33)</f>
        <v>2</v>
      </c>
      <c r="C33" s="200">
        <f>DATA!D26</f>
        <v>0</v>
      </c>
      <c r="D33" s="200"/>
      <c r="E33" s="128">
        <f>DATA!C26</f>
        <v>0</v>
      </c>
      <c r="F33" s="127">
        <f>DATA!E26</f>
        <v>0</v>
      </c>
      <c r="G33" s="128">
        <f>DATA!F26</f>
        <v>0</v>
      </c>
      <c r="H33" s="161" t="str">
        <f>DATA!AG105</f>
        <v/>
      </c>
      <c r="I33" s="161" t="str">
        <f>DATA!AH105</f>
        <v/>
      </c>
      <c r="J33" s="161">
        <f>DATA!I26</f>
        <v>0</v>
      </c>
      <c r="K33" s="161">
        <f>DATA!J26</f>
        <v>0</v>
      </c>
      <c r="L33" s="161" t="str">
        <f>DATA!AM105</f>
        <v/>
      </c>
      <c r="M33" s="161" t="str">
        <f>DATA!AL105</f>
        <v/>
      </c>
      <c r="N33" s="125" t="e">
        <f t="shared" si="0"/>
        <v>#VALUE!</v>
      </c>
      <c r="O33" s="113"/>
      <c r="P33" s="113"/>
      <c r="Q33" s="114" t="e">
        <f t="shared" si="1"/>
        <v>#VALUE!</v>
      </c>
      <c r="R33" s="114" t="e">
        <f t="shared" si="2"/>
        <v>#VALUE!</v>
      </c>
      <c r="S33" s="41">
        <v>1</v>
      </c>
    </row>
    <row r="34" spans="2:19" s="42" customFormat="1" ht="24" hidden="1" customHeight="1">
      <c r="B34" s="129">
        <f>SUBTOTAL(3,$C$22:C34)</f>
        <v>2</v>
      </c>
      <c r="C34" s="200">
        <f>DATA!D27</f>
        <v>0</v>
      </c>
      <c r="D34" s="200"/>
      <c r="E34" s="128">
        <f>DATA!C27</f>
        <v>0</v>
      </c>
      <c r="F34" s="127">
        <f>DATA!E27</f>
        <v>0</v>
      </c>
      <c r="G34" s="128">
        <f>DATA!F27</f>
        <v>0</v>
      </c>
      <c r="H34" s="161" t="str">
        <f>DATA!AG106</f>
        <v/>
      </c>
      <c r="I34" s="161" t="str">
        <f>DATA!AH106</f>
        <v/>
      </c>
      <c r="J34" s="161">
        <f>DATA!I27</f>
        <v>0</v>
      </c>
      <c r="K34" s="161">
        <f>DATA!J27</f>
        <v>0</v>
      </c>
      <c r="L34" s="161" t="str">
        <f>DATA!AM106</f>
        <v/>
      </c>
      <c r="M34" s="161" t="str">
        <f>DATA!AL106</f>
        <v/>
      </c>
      <c r="N34" s="125" t="e">
        <f t="shared" si="0"/>
        <v>#VALUE!</v>
      </c>
      <c r="O34" s="113"/>
      <c r="P34" s="113"/>
      <c r="Q34" s="114" t="e">
        <f t="shared" si="1"/>
        <v>#VALUE!</v>
      </c>
      <c r="R34" s="114" t="e">
        <f t="shared" si="2"/>
        <v>#VALUE!</v>
      </c>
      <c r="S34" s="41">
        <v>1</v>
      </c>
    </row>
    <row r="35" spans="2:19" s="42" customFormat="1" ht="24" hidden="1" customHeight="1">
      <c r="B35" s="129">
        <f>SUBTOTAL(3,$C$22:C35)</f>
        <v>2</v>
      </c>
      <c r="C35" s="200">
        <f>DATA!D28</f>
        <v>0</v>
      </c>
      <c r="D35" s="200"/>
      <c r="E35" s="128">
        <f>DATA!C28</f>
        <v>0</v>
      </c>
      <c r="F35" s="127">
        <f>DATA!E28</f>
        <v>0</v>
      </c>
      <c r="G35" s="128">
        <f>DATA!F28</f>
        <v>0</v>
      </c>
      <c r="H35" s="161" t="str">
        <f>DATA!AG107</f>
        <v/>
      </c>
      <c r="I35" s="161" t="str">
        <f>DATA!AH107</f>
        <v/>
      </c>
      <c r="J35" s="161">
        <f>DATA!I28</f>
        <v>0</v>
      </c>
      <c r="K35" s="161">
        <f>DATA!J28</f>
        <v>0</v>
      </c>
      <c r="L35" s="161" t="str">
        <f>DATA!AM107</f>
        <v/>
      </c>
      <c r="M35" s="161" t="str">
        <f>DATA!AL107</f>
        <v/>
      </c>
      <c r="N35" s="125" t="e">
        <f t="shared" si="0"/>
        <v>#VALUE!</v>
      </c>
      <c r="O35" s="113"/>
      <c r="P35" s="113"/>
      <c r="Q35" s="114" t="e">
        <f t="shared" si="1"/>
        <v>#VALUE!</v>
      </c>
      <c r="R35" s="114" t="e">
        <f t="shared" si="2"/>
        <v>#VALUE!</v>
      </c>
      <c r="S35" s="41">
        <v>1</v>
      </c>
    </row>
    <row r="36" spans="2:19" s="42" customFormat="1" ht="24" hidden="1" customHeight="1">
      <c r="B36" s="129">
        <f>SUBTOTAL(3,$C$22:C36)</f>
        <v>2</v>
      </c>
      <c r="C36" s="200">
        <f>DATA!D29</f>
        <v>0</v>
      </c>
      <c r="D36" s="200"/>
      <c r="E36" s="128">
        <f>DATA!C29</f>
        <v>0</v>
      </c>
      <c r="F36" s="127">
        <f>DATA!E29</f>
        <v>0</v>
      </c>
      <c r="G36" s="128">
        <f>DATA!F29</f>
        <v>0</v>
      </c>
      <c r="H36" s="161" t="str">
        <f>DATA!AG108</f>
        <v/>
      </c>
      <c r="I36" s="161" t="str">
        <f>DATA!AH108</f>
        <v/>
      </c>
      <c r="J36" s="161">
        <f>DATA!I29</f>
        <v>0</v>
      </c>
      <c r="K36" s="161">
        <f>DATA!J29</f>
        <v>0</v>
      </c>
      <c r="L36" s="161" t="str">
        <f>DATA!AM108</f>
        <v/>
      </c>
      <c r="M36" s="161" t="str">
        <f>DATA!AL108</f>
        <v/>
      </c>
      <c r="N36" s="125" t="e">
        <f t="shared" si="0"/>
        <v>#VALUE!</v>
      </c>
      <c r="O36" s="113"/>
      <c r="P36" s="113"/>
      <c r="Q36" s="114" t="e">
        <f t="shared" si="1"/>
        <v>#VALUE!</v>
      </c>
      <c r="R36" s="114" t="e">
        <f t="shared" si="2"/>
        <v>#VALUE!</v>
      </c>
      <c r="S36" s="41">
        <v>1</v>
      </c>
    </row>
    <row r="37" spans="2:19" s="42" customFormat="1" ht="24" hidden="1" customHeight="1">
      <c r="B37" s="129">
        <f>SUBTOTAL(3,$C$22:C37)</f>
        <v>2</v>
      </c>
      <c r="C37" s="200">
        <f>DATA!D30</f>
        <v>0</v>
      </c>
      <c r="D37" s="200"/>
      <c r="E37" s="128">
        <f>DATA!C30</f>
        <v>0</v>
      </c>
      <c r="F37" s="127">
        <f>DATA!E30</f>
        <v>0</v>
      </c>
      <c r="G37" s="128">
        <f>DATA!F30</f>
        <v>0</v>
      </c>
      <c r="H37" s="161" t="str">
        <f>DATA!AG109</f>
        <v/>
      </c>
      <c r="I37" s="161" t="str">
        <f>DATA!AH109</f>
        <v/>
      </c>
      <c r="J37" s="161">
        <f>DATA!I30</f>
        <v>0</v>
      </c>
      <c r="K37" s="161">
        <f>DATA!J30</f>
        <v>0</v>
      </c>
      <c r="L37" s="161" t="str">
        <f>DATA!AM109</f>
        <v/>
      </c>
      <c r="M37" s="161" t="str">
        <f>DATA!AL109</f>
        <v/>
      </c>
      <c r="N37" s="125" t="e">
        <f t="shared" si="0"/>
        <v>#VALUE!</v>
      </c>
      <c r="O37" s="113"/>
      <c r="P37" s="113"/>
      <c r="Q37" s="114" t="e">
        <f t="shared" si="1"/>
        <v>#VALUE!</v>
      </c>
      <c r="R37" s="114" t="e">
        <f t="shared" si="2"/>
        <v>#VALUE!</v>
      </c>
      <c r="S37" s="41">
        <v>1</v>
      </c>
    </row>
    <row r="38" spans="2:19" s="42" customFormat="1" ht="24" hidden="1" customHeight="1">
      <c r="B38" s="129">
        <f>SUBTOTAL(3,$C$22:C38)</f>
        <v>2</v>
      </c>
      <c r="C38" s="200">
        <f>DATA!D31</f>
        <v>0</v>
      </c>
      <c r="D38" s="200"/>
      <c r="E38" s="128">
        <f>DATA!C31</f>
        <v>0</v>
      </c>
      <c r="F38" s="127">
        <f>DATA!E31</f>
        <v>0</v>
      </c>
      <c r="G38" s="128">
        <f>DATA!F31</f>
        <v>0</v>
      </c>
      <c r="H38" s="161" t="str">
        <f>DATA!AG110</f>
        <v/>
      </c>
      <c r="I38" s="161" t="str">
        <f>DATA!AH110</f>
        <v/>
      </c>
      <c r="J38" s="161">
        <f>DATA!I31</f>
        <v>0</v>
      </c>
      <c r="K38" s="161">
        <f>DATA!J31</f>
        <v>0</v>
      </c>
      <c r="L38" s="161" t="str">
        <f>DATA!AM110</f>
        <v/>
      </c>
      <c r="M38" s="161" t="str">
        <f>DATA!AL110</f>
        <v/>
      </c>
      <c r="N38" s="125" t="e">
        <f t="shared" si="0"/>
        <v>#VALUE!</v>
      </c>
      <c r="O38" s="113"/>
      <c r="P38" s="113"/>
      <c r="Q38" s="114" t="e">
        <f t="shared" si="1"/>
        <v>#VALUE!</v>
      </c>
      <c r="R38" s="114" t="e">
        <f t="shared" si="2"/>
        <v>#VALUE!</v>
      </c>
      <c r="S38" s="41">
        <v>1</v>
      </c>
    </row>
    <row r="39" spans="2:19" s="42" customFormat="1" ht="24" hidden="1" customHeight="1">
      <c r="B39" s="129">
        <f>SUBTOTAL(3,$C$22:C39)</f>
        <v>2</v>
      </c>
      <c r="C39" s="200">
        <f>DATA!D32</f>
        <v>0</v>
      </c>
      <c r="D39" s="200"/>
      <c r="E39" s="128">
        <f>DATA!C32</f>
        <v>0</v>
      </c>
      <c r="F39" s="127">
        <f>DATA!E32</f>
        <v>0</v>
      </c>
      <c r="G39" s="128">
        <f>DATA!F32</f>
        <v>0</v>
      </c>
      <c r="H39" s="161" t="str">
        <f>DATA!AG111</f>
        <v/>
      </c>
      <c r="I39" s="161" t="str">
        <f>DATA!AH111</f>
        <v/>
      </c>
      <c r="J39" s="161">
        <f>DATA!I32</f>
        <v>0</v>
      </c>
      <c r="K39" s="161">
        <f>DATA!J32</f>
        <v>0</v>
      </c>
      <c r="L39" s="161" t="str">
        <f>DATA!AM111</f>
        <v/>
      </c>
      <c r="M39" s="161" t="str">
        <f>DATA!AL111</f>
        <v/>
      </c>
      <c r="N39" s="125" t="e">
        <f t="shared" si="0"/>
        <v>#VALUE!</v>
      </c>
      <c r="O39" s="113"/>
      <c r="P39" s="113"/>
      <c r="Q39" s="114" t="e">
        <f t="shared" si="1"/>
        <v>#VALUE!</v>
      </c>
      <c r="R39" s="114" t="e">
        <f t="shared" si="2"/>
        <v>#VALUE!</v>
      </c>
      <c r="S39" s="41">
        <v>1</v>
      </c>
    </row>
    <row r="40" spans="2:19" s="42" customFormat="1" ht="24" hidden="1" customHeight="1">
      <c r="B40" s="129">
        <f>SUBTOTAL(3,$C$22:C40)</f>
        <v>2</v>
      </c>
      <c r="C40" s="200">
        <f>DATA!D33</f>
        <v>0</v>
      </c>
      <c r="D40" s="200"/>
      <c r="E40" s="128">
        <f>DATA!C33</f>
        <v>0</v>
      </c>
      <c r="F40" s="127">
        <f>DATA!E33</f>
        <v>0</v>
      </c>
      <c r="G40" s="128">
        <f>DATA!F33</f>
        <v>0</v>
      </c>
      <c r="H40" s="161" t="str">
        <f>DATA!AG112</f>
        <v/>
      </c>
      <c r="I40" s="161" t="str">
        <f>DATA!AH112</f>
        <v/>
      </c>
      <c r="J40" s="161">
        <f>DATA!I33</f>
        <v>0</v>
      </c>
      <c r="K40" s="161">
        <f>DATA!J33</f>
        <v>0</v>
      </c>
      <c r="L40" s="161" t="str">
        <f>DATA!AM112</f>
        <v/>
      </c>
      <c r="M40" s="161" t="str">
        <f>DATA!AL112</f>
        <v/>
      </c>
      <c r="N40" s="125" t="e">
        <f t="shared" si="0"/>
        <v>#VALUE!</v>
      </c>
      <c r="O40" s="113"/>
      <c r="P40" s="113"/>
      <c r="Q40" s="114" t="e">
        <f t="shared" si="1"/>
        <v>#VALUE!</v>
      </c>
      <c r="R40" s="114" t="e">
        <f t="shared" si="2"/>
        <v>#VALUE!</v>
      </c>
      <c r="S40" s="41">
        <v>1</v>
      </c>
    </row>
    <row r="41" spans="2:19" s="42" customFormat="1" ht="24" hidden="1" customHeight="1">
      <c r="B41" s="129">
        <f>SUBTOTAL(3,$C$22:C41)</f>
        <v>2</v>
      </c>
      <c r="C41" s="200">
        <f>DATA!D34</f>
        <v>0</v>
      </c>
      <c r="D41" s="200"/>
      <c r="E41" s="128">
        <f>DATA!C34</f>
        <v>0</v>
      </c>
      <c r="F41" s="127">
        <f>DATA!E34</f>
        <v>0</v>
      </c>
      <c r="G41" s="128">
        <f>DATA!F34</f>
        <v>0</v>
      </c>
      <c r="H41" s="161" t="str">
        <f>DATA!AG113</f>
        <v/>
      </c>
      <c r="I41" s="161" t="str">
        <f>DATA!AH113</f>
        <v/>
      </c>
      <c r="J41" s="161">
        <f>DATA!I34</f>
        <v>0</v>
      </c>
      <c r="K41" s="161">
        <f>DATA!J34</f>
        <v>0</v>
      </c>
      <c r="L41" s="161" t="str">
        <f>DATA!AM113</f>
        <v/>
      </c>
      <c r="M41" s="161" t="str">
        <f>DATA!AL113</f>
        <v/>
      </c>
      <c r="N41" s="125" t="e">
        <f t="shared" si="0"/>
        <v>#VALUE!</v>
      </c>
      <c r="O41" s="113"/>
      <c r="P41" s="113"/>
      <c r="Q41" s="114" t="e">
        <f t="shared" si="1"/>
        <v>#VALUE!</v>
      </c>
      <c r="R41" s="114" t="e">
        <f t="shared" si="2"/>
        <v>#VALUE!</v>
      </c>
      <c r="S41" s="41">
        <v>1</v>
      </c>
    </row>
    <row r="42" spans="2:19" s="42" customFormat="1" ht="24" hidden="1" customHeight="1">
      <c r="B42" s="129">
        <f>SUBTOTAL(3,$C$22:C42)</f>
        <v>2</v>
      </c>
      <c r="C42" s="200">
        <f>DATA!D35</f>
        <v>0</v>
      </c>
      <c r="D42" s="200"/>
      <c r="E42" s="128">
        <f>DATA!C35</f>
        <v>0</v>
      </c>
      <c r="F42" s="127">
        <f>DATA!E35</f>
        <v>0</v>
      </c>
      <c r="G42" s="128">
        <f>DATA!F35</f>
        <v>0</v>
      </c>
      <c r="H42" s="161" t="str">
        <f>DATA!AG114</f>
        <v/>
      </c>
      <c r="I42" s="161" t="str">
        <f>DATA!AH114</f>
        <v/>
      </c>
      <c r="J42" s="161">
        <f>DATA!I35</f>
        <v>0</v>
      </c>
      <c r="K42" s="161">
        <f>DATA!J35</f>
        <v>0</v>
      </c>
      <c r="L42" s="161" t="str">
        <f>DATA!AM114</f>
        <v/>
      </c>
      <c r="M42" s="161" t="str">
        <f>DATA!AL114</f>
        <v/>
      </c>
      <c r="N42" s="125" t="e">
        <f t="shared" si="0"/>
        <v>#VALUE!</v>
      </c>
      <c r="O42" s="113"/>
      <c r="P42" s="113"/>
      <c r="Q42" s="114" t="e">
        <f t="shared" si="1"/>
        <v>#VALUE!</v>
      </c>
      <c r="R42" s="114" t="e">
        <f t="shared" si="2"/>
        <v>#VALUE!</v>
      </c>
      <c r="S42" s="41">
        <v>1</v>
      </c>
    </row>
    <row r="43" spans="2:19" s="42" customFormat="1" ht="24" hidden="1" customHeight="1">
      <c r="B43" s="129">
        <f>SUBTOTAL(3,$C$22:C43)</f>
        <v>2</v>
      </c>
      <c r="C43" s="200">
        <f>DATA!D36</f>
        <v>0</v>
      </c>
      <c r="D43" s="200"/>
      <c r="E43" s="128">
        <f>DATA!C36</f>
        <v>0</v>
      </c>
      <c r="F43" s="127">
        <f>DATA!E36</f>
        <v>0</v>
      </c>
      <c r="G43" s="128">
        <f>DATA!F36</f>
        <v>0</v>
      </c>
      <c r="H43" s="161" t="str">
        <f>DATA!AG115</f>
        <v/>
      </c>
      <c r="I43" s="161" t="str">
        <f>DATA!AH115</f>
        <v/>
      </c>
      <c r="J43" s="161">
        <f>DATA!I36</f>
        <v>0</v>
      </c>
      <c r="K43" s="161">
        <f>DATA!J36</f>
        <v>0</v>
      </c>
      <c r="L43" s="161" t="str">
        <f>DATA!AM115</f>
        <v/>
      </c>
      <c r="M43" s="161" t="str">
        <f>DATA!AL115</f>
        <v/>
      </c>
      <c r="N43" s="125" t="e">
        <f t="shared" si="0"/>
        <v>#VALUE!</v>
      </c>
      <c r="O43" s="113"/>
      <c r="P43" s="113"/>
      <c r="Q43" s="114" t="e">
        <f t="shared" si="1"/>
        <v>#VALUE!</v>
      </c>
      <c r="R43" s="114" t="e">
        <f t="shared" si="2"/>
        <v>#VALUE!</v>
      </c>
      <c r="S43" s="41">
        <v>1</v>
      </c>
    </row>
    <row r="44" spans="2:19" s="42" customFormat="1" ht="24" hidden="1" customHeight="1">
      <c r="B44" s="129">
        <f>SUBTOTAL(3,$C$22:C44)</f>
        <v>2</v>
      </c>
      <c r="C44" s="200">
        <f>DATA!D37</f>
        <v>0</v>
      </c>
      <c r="D44" s="200"/>
      <c r="E44" s="128">
        <f>DATA!C37</f>
        <v>0</v>
      </c>
      <c r="F44" s="127">
        <f>DATA!E37</f>
        <v>0</v>
      </c>
      <c r="G44" s="128">
        <f>DATA!F37</f>
        <v>0</v>
      </c>
      <c r="H44" s="161" t="str">
        <f>DATA!AG116</f>
        <v/>
      </c>
      <c r="I44" s="161" t="str">
        <f>DATA!AH116</f>
        <v/>
      </c>
      <c r="J44" s="161">
        <f>DATA!I37</f>
        <v>0</v>
      </c>
      <c r="K44" s="161">
        <f>DATA!J37</f>
        <v>0</v>
      </c>
      <c r="L44" s="161" t="str">
        <f>DATA!AM116</f>
        <v/>
      </c>
      <c r="M44" s="161" t="str">
        <f>DATA!AL116</f>
        <v/>
      </c>
      <c r="N44" s="125" t="e">
        <f t="shared" si="0"/>
        <v>#VALUE!</v>
      </c>
      <c r="O44" s="113"/>
      <c r="P44" s="113"/>
      <c r="Q44" s="114" t="e">
        <f t="shared" si="1"/>
        <v>#VALUE!</v>
      </c>
      <c r="R44" s="114" t="e">
        <f t="shared" si="2"/>
        <v>#VALUE!</v>
      </c>
      <c r="S44" s="41">
        <v>1</v>
      </c>
    </row>
    <row r="45" spans="2:19" s="42" customFormat="1" ht="24" hidden="1" customHeight="1">
      <c r="B45" s="129">
        <f>SUBTOTAL(3,$C$22:C45)</f>
        <v>2</v>
      </c>
      <c r="C45" s="200">
        <f>DATA!D38</f>
        <v>0</v>
      </c>
      <c r="D45" s="200"/>
      <c r="E45" s="128">
        <f>DATA!C38</f>
        <v>0</v>
      </c>
      <c r="F45" s="127">
        <f>DATA!E38</f>
        <v>0</v>
      </c>
      <c r="G45" s="128">
        <f>DATA!F38</f>
        <v>0</v>
      </c>
      <c r="H45" s="161" t="str">
        <f>DATA!AG117</f>
        <v/>
      </c>
      <c r="I45" s="161" t="str">
        <f>DATA!AH117</f>
        <v/>
      </c>
      <c r="J45" s="161">
        <f>DATA!I38</f>
        <v>0</v>
      </c>
      <c r="K45" s="161">
        <f>DATA!J38</f>
        <v>0</v>
      </c>
      <c r="L45" s="161" t="str">
        <f>DATA!AM117</f>
        <v/>
      </c>
      <c r="M45" s="161" t="str">
        <f>DATA!AL117</f>
        <v/>
      </c>
      <c r="N45" s="125" t="e">
        <f t="shared" si="0"/>
        <v>#VALUE!</v>
      </c>
      <c r="O45" s="113"/>
      <c r="P45" s="113"/>
      <c r="Q45" s="114" t="e">
        <f t="shared" si="1"/>
        <v>#VALUE!</v>
      </c>
      <c r="R45" s="114" t="e">
        <f t="shared" si="2"/>
        <v>#VALUE!</v>
      </c>
      <c r="S45" s="41">
        <v>1</v>
      </c>
    </row>
    <row r="46" spans="2:19" s="42" customFormat="1" ht="24" hidden="1" customHeight="1">
      <c r="B46" s="129">
        <f>SUBTOTAL(3,$C$22:C46)</f>
        <v>2</v>
      </c>
      <c r="C46" s="200">
        <f>DATA!D39</f>
        <v>0</v>
      </c>
      <c r="D46" s="200"/>
      <c r="E46" s="128">
        <f>DATA!C39</f>
        <v>0</v>
      </c>
      <c r="F46" s="127">
        <f>DATA!E39</f>
        <v>0</v>
      </c>
      <c r="G46" s="128">
        <f>DATA!F39</f>
        <v>0</v>
      </c>
      <c r="H46" s="161" t="str">
        <f>DATA!AG118</f>
        <v/>
      </c>
      <c r="I46" s="161" t="str">
        <f>DATA!AH118</f>
        <v/>
      </c>
      <c r="J46" s="161">
        <f>DATA!I39</f>
        <v>0</v>
      </c>
      <c r="K46" s="161">
        <f>DATA!J39</f>
        <v>0</v>
      </c>
      <c r="L46" s="161" t="str">
        <f>DATA!AM118</f>
        <v/>
      </c>
      <c r="M46" s="161" t="str">
        <f>DATA!AL118</f>
        <v/>
      </c>
      <c r="N46" s="125" t="e">
        <f t="shared" si="0"/>
        <v>#VALUE!</v>
      </c>
      <c r="O46" s="113"/>
      <c r="P46" s="113"/>
      <c r="Q46" s="114" t="e">
        <f t="shared" si="1"/>
        <v>#VALUE!</v>
      </c>
      <c r="R46" s="114" t="e">
        <f t="shared" si="2"/>
        <v>#VALUE!</v>
      </c>
      <c r="S46" s="41">
        <v>1</v>
      </c>
    </row>
    <row r="47" spans="2:19" s="42" customFormat="1" ht="24" hidden="1" customHeight="1">
      <c r="B47" s="129">
        <f>SUBTOTAL(3,$C$22:C47)</f>
        <v>2</v>
      </c>
      <c r="C47" s="200">
        <f>DATA!D40</f>
        <v>0</v>
      </c>
      <c r="D47" s="200"/>
      <c r="E47" s="128">
        <f>DATA!C40</f>
        <v>0</v>
      </c>
      <c r="F47" s="127">
        <f>DATA!E40</f>
        <v>0</v>
      </c>
      <c r="G47" s="128">
        <f>DATA!F40</f>
        <v>0</v>
      </c>
      <c r="H47" s="161" t="str">
        <f>DATA!AG119</f>
        <v/>
      </c>
      <c r="I47" s="161" t="str">
        <f>DATA!AH119</f>
        <v/>
      </c>
      <c r="J47" s="161">
        <f>DATA!I40</f>
        <v>0</v>
      </c>
      <c r="K47" s="161">
        <f>DATA!J40</f>
        <v>0</v>
      </c>
      <c r="L47" s="161" t="str">
        <f>DATA!AM119</f>
        <v/>
      </c>
      <c r="M47" s="161" t="str">
        <f>DATA!AL119</f>
        <v/>
      </c>
      <c r="N47" s="125" t="e">
        <f t="shared" si="0"/>
        <v>#VALUE!</v>
      </c>
      <c r="O47" s="113"/>
      <c r="P47" s="113"/>
      <c r="Q47" s="114" t="e">
        <f t="shared" si="1"/>
        <v>#VALUE!</v>
      </c>
      <c r="R47" s="114" t="e">
        <f t="shared" si="2"/>
        <v>#VALUE!</v>
      </c>
      <c r="S47" s="41">
        <v>1</v>
      </c>
    </row>
    <row r="48" spans="2:19" s="42" customFormat="1" ht="24" hidden="1" customHeight="1">
      <c r="B48" s="129">
        <f>SUBTOTAL(3,$C$22:C48)</f>
        <v>2</v>
      </c>
      <c r="C48" s="200">
        <f>DATA!D41</f>
        <v>0</v>
      </c>
      <c r="D48" s="200"/>
      <c r="E48" s="128">
        <f>DATA!C41</f>
        <v>0</v>
      </c>
      <c r="F48" s="127">
        <f>DATA!E41</f>
        <v>0</v>
      </c>
      <c r="G48" s="128">
        <f>DATA!F41</f>
        <v>0</v>
      </c>
      <c r="H48" s="161" t="str">
        <f>DATA!AG120</f>
        <v/>
      </c>
      <c r="I48" s="161" t="str">
        <f>DATA!AH120</f>
        <v/>
      </c>
      <c r="J48" s="161">
        <f>DATA!I41</f>
        <v>0</v>
      </c>
      <c r="K48" s="161">
        <f>DATA!J41</f>
        <v>0</v>
      </c>
      <c r="L48" s="161" t="str">
        <f>DATA!AM120</f>
        <v/>
      </c>
      <c r="M48" s="161" t="str">
        <f>DATA!AL120</f>
        <v/>
      </c>
      <c r="N48" s="125" t="e">
        <f t="shared" si="0"/>
        <v>#VALUE!</v>
      </c>
      <c r="O48" s="113"/>
      <c r="P48" s="113"/>
      <c r="Q48" s="114" t="e">
        <f t="shared" si="1"/>
        <v>#VALUE!</v>
      </c>
      <c r="R48" s="114" t="e">
        <f t="shared" si="2"/>
        <v>#VALUE!</v>
      </c>
      <c r="S48" s="41">
        <v>1</v>
      </c>
    </row>
    <row r="49" spans="2:19" s="42" customFormat="1" ht="24" hidden="1" customHeight="1">
      <c r="B49" s="129">
        <f>SUBTOTAL(3,$C$22:C49)</f>
        <v>2</v>
      </c>
      <c r="C49" s="200">
        <f>DATA!D42</f>
        <v>0</v>
      </c>
      <c r="D49" s="200"/>
      <c r="E49" s="128">
        <f>DATA!C42</f>
        <v>0</v>
      </c>
      <c r="F49" s="127">
        <f>DATA!E42</f>
        <v>0</v>
      </c>
      <c r="G49" s="128">
        <f>DATA!F42</f>
        <v>0</v>
      </c>
      <c r="H49" s="161" t="str">
        <f>DATA!AG121</f>
        <v/>
      </c>
      <c r="I49" s="161" t="str">
        <f>DATA!AH121</f>
        <v/>
      </c>
      <c r="J49" s="161">
        <f>DATA!I42</f>
        <v>0</v>
      </c>
      <c r="K49" s="161">
        <f>DATA!J42</f>
        <v>0</v>
      </c>
      <c r="L49" s="161" t="str">
        <f>DATA!AM121</f>
        <v/>
      </c>
      <c r="M49" s="161" t="str">
        <f>DATA!AL121</f>
        <v/>
      </c>
      <c r="N49" s="125" t="e">
        <f t="shared" si="0"/>
        <v>#VALUE!</v>
      </c>
      <c r="O49" s="113"/>
      <c r="P49" s="113"/>
      <c r="Q49" s="114" t="e">
        <f t="shared" si="1"/>
        <v>#VALUE!</v>
      </c>
      <c r="R49" s="114" t="e">
        <f t="shared" si="2"/>
        <v>#VALUE!</v>
      </c>
      <c r="S49" s="41">
        <v>1</v>
      </c>
    </row>
    <row r="50" spans="2:19" s="42" customFormat="1" ht="24" hidden="1" customHeight="1">
      <c r="B50" s="129">
        <f>SUBTOTAL(3,$C$22:C50)</f>
        <v>2</v>
      </c>
      <c r="C50" s="200">
        <f>DATA!D43</f>
        <v>0</v>
      </c>
      <c r="D50" s="200"/>
      <c r="E50" s="128">
        <f>DATA!C43</f>
        <v>0</v>
      </c>
      <c r="F50" s="127">
        <f>DATA!E43</f>
        <v>0</v>
      </c>
      <c r="G50" s="128">
        <f>DATA!F43</f>
        <v>0</v>
      </c>
      <c r="H50" s="161" t="str">
        <f>DATA!AG122</f>
        <v/>
      </c>
      <c r="I50" s="161" t="str">
        <f>DATA!AH122</f>
        <v/>
      </c>
      <c r="J50" s="161">
        <f>DATA!I43</f>
        <v>0</v>
      </c>
      <c r="K50" s="161">
        <f>DATA!J43</f>
        <v>0</v>
      </c>
      <c r="L50" s="161" t="str">
        <f>DATA!AM122</f>
        <v/>
      </c>
      <c r="M50" s="161" t="str">
        <f>DATA!AL122</f>
        <v/>
      </c>
      <c r="N50" s="125" t="e">
        <f t="shared" si="0"/>
        <v>#VALUE!</v>
      </c>
      <c r="O50" s="113"/>
      <c r="P50" s="113"/>
      <c r="Q50" s="114" t="e">
        <f t="shared" si="1"/>
        <v>#VALUE!</v>
      </c>
      <c r="R50" s="114" t="e">
        <f t="shared" si="2"/>
        <v>#VALUE!</v>
      </c>
      <c r="S50" s="41">
        <v>1</v>
      </c>
    </row>
    <row r="51" spans="2:19" s="42" customFormat="1" ht="24" hidden="1" customHeight="1">
      <c r="B51" s="129">
        <f>SUBTOTAL(3,$C$22:C51)</f>
        <v>2</v>
      </c>
      <c r="C51" s="200">
        <f>DATA!D44</f>
        <v>0</v>
      </c>
      <c r="D51" s="200"/>
      <c r="E51" s="128">
        <f>DATA!C44</f>
        <v>0</v>
      </c>
      <c r="F51" s="127">
        <f>DATA!E44</f>
        <v>0</v>
      </c>
      <c r="G51" s="128">
        <f>DATA!F44</f>
        <v>0</v>
      </c>
      <c r="H51" s="161" t="str">
        <f>DATA!AG123</f>
        <v/>
      </c>
      <c r="I51" s="161" t="str">
        <f>DATA!AH123</f>
        <v/>
      </c>
      <c r="J51" s="161">
        <f>DATA!I44</f>
        <v>0</v>
      </c>
      <c r="K51" s="161">
        <f>DATA!J44</f>
        <v>0</v>
      </c>
      <c r="L51" s="161" t="str">
        <f>DATA!AM123</f>
        <v/>
      </c>
      <c r="M51" s="161" t="str">
        <f>DATA!AL123</f>
        <v/>
      </c>
      <c r="N51" s="125" t="e">
        <f t="shared" si="0"/>
        <v>#VALUE!</v>
      </c>
      <c r="O51" s="113"/>
      <c r="P51" s="113"/>
      <c r="Q51" s="114" t="e">
        <f t="shared" si="1"/>
        <v>#VALUE!</v>
      </c>
      <c r="R51" s="114" t="e">
        <f t="shared" si="2"/>
        <v>#VALUE!</v>
      </c>
      <c r="S51" s="41">
        <v>1</v>
      </c>
    </row>
    <row r="52" spans="2:19" s="42" customFormat="1" ht="24" hidden="1" customHeight="1">
      <c r="B52" s="129">
        <f>SUBTOTAL(3,$C$22:C52)</f>
        <v>2</v>
      </c>
      <c r="C52" s="200">
        <f>DATA!D45</f>
        <v>0</v>
      </c>
      <c r="D52" s="200"/>
      <c r="E52" s="128">
        <f>DATA!C45</f>
        <v>0</v>
      </c>
      <c r="F52" s="127">
        <f>DATA!E45</f>
        <v>0</v>
      </c>
      <c r="G52" s="128">
        <f>DATA!F45</f>
        <v>0</v>
      </c>
      <c r="H52" s="161" t="str">
        <f>DATA!AG124</f>
        <v/>
      </c>
      <c r="I52" s="161" t="str">
        <f>DATA!AH124</f>
        <v/>
      </c>
      <c r="J52" s="161">
        <f>DATA!I45</f>
        <v>0</v>
      </c>
      <c r="K52" s="161">
        <f>DATA!J45</f>
        <v>0</v>
      </c>
      <c r="L52" s="161" t="str">
        <f>DATA!AM124</f>
        <v/>
      </c>
      <c r="M52" s="161" t="str">
        <f>DATA!AL124</f>
        <v/>
      </c>
      <c r="N52" s="125" t="e">
        <f t="shared" si="0"/>
        <v>#VALUE!</v>
      </c>
      <c r="O52" s="113"/>
      <c r="P52" s="113"/>
      <c r="Q52" s="114" t="e">
        <f t="shared" si="1"/>
        <v>#VALUE!</v>
      </c>
      <c r="R52" s="114" t="e">
        <f t="shared" si="2"/>
        <v>#VALUE!</v>
      </c>
      <c r="S52" s="41">
        <v>1</v>
      </c>
    </row>
    <row r="53" spans="2:19" s="42" customFormat="1" ht="24" hidden="1" customHeight="1">
      <c r="B53" s="129">
        <f>SUBTOTAL(3,$C$22:C53)</f>
        <v>2</v>
      </c>
      <c r="C53" s="200">
        <f>DATA!D46</f>
        <v>0</v>
      </c>
      <c r="D53" s="200"/>
      <c r="E53" s="128">
        <f>DATA!C46</f>
        <v>0</v>
      </c>
      <c r="F53" s="127">
        <f>DATA!E46</f>
        <v>0</v>
      </c>
      <c r="G53" s="128">
        <f>DATA!F46</f>
        <v>0</v>
      </c>
      <c r="H53" s="161" t="str">
        <f>DATA!AG125</f>
        <v/>
      </c>
      <c r="I53" s="161" t="str">
        <f>DATA!AH125</f>
        <v/>
      </c>
      <c r="J53" s="161">
        <f>DATA!I46</f>
        <v>0</v>
      </c>
      <c r="K53" s="161">
        <f>DATA!J46</f>
        <v>0</v>
      </c>
      <c r="L53" s="161" t="str">
        <f>DATA!AM125</f>
        <v/>
      </c>
      <c r="M53" s="161" t="str">
        <f>DATA!AL125</f>
        <v/>
      </c>
      <c r="N53" s="125" t="e">
        <f t="shared" si="0"/>
        <v>#VALUE!</v>
      </c>
      <c r="O53" s="113"/>
      <c r="P53" s="113"/>
      <c r="Q53" s="114" t="e">
        <f t="shared" si="1"/>
        <v>#VALUE!</v>
      </c>
      <c r="R53" s="114" t="e">
        <f t="shared" si="2"/>
        <v>#VALUE!</v>
      </c>
      <c r="S53" s="41">
        <v>1</v>
      </c>
    </row>
    <row r="54" spans="2:19" s="42" customFormat="1" ht="24" hidden="1" customHeight="1">
      <c r="B54" s="129">
        <f>SUBTOTAL(3,$C$22:C54)</f>
        <v>2</v>
      </c>
      <c r="C54" s="200">
        <f>DATA!D47</f>
        <v>0</v>
      </c>
      <c r="D54" s="200"/>
      <c r="E54" s="128">
        <f>DATA!C47</f>
        <v>0</v>
      </c>
      <c r="F54" s="127">
        <f>DATA!E47</f>
        <v>0</v>
      </c>
      <c r="G54" s="128">
        <f>DATA!F47</f>
        <v>0</v>
      </c>
      <c r="H54" s="161" t="str">
        <f>DATA!AG126</f>
        <v/>
      </c>
      <c r="I54" s="161" t="str">
        <f>DATA!AH126</f>
        <v/>
      </c>
      <c r="J54" s="161">
        <f>DATA!I47</f>
        <v>0</v>
      </c>
      <c r="K54" s="161">
        <f>DATA!J47</f>
        <v>0</v>
      </c>
      <c r="L54" s="161" t="str">
        <f>DATA!AM126</f>
        <v/>
      </c>
      <c r="M54" s="161" t="str">
        <f>DATA!AL126</f>
        <v/>
      </c>
      <c r="N54" s="125" t="e">
        <f t="shared" si="0"/>
        <v>#VALUE!</v>
      </c>
      <c r="O54" s="113"/>
      <c r="P54" s="113"/>
      <c r="Q54" s="114" t="e">
        <f t="shared" si="1"/>
        <v>#VALUE!</v>
      </c>
      <c r="R54" s="114" t="e">
        <f t="shared" si="2"/>
        <v>#VALUE!</v>
      </c>
      <c r="S54" s="41">
        <v>1</v>
      </c>
    </row>
    <row r="55" spans="2:19" s="42" customFormat="1" ht="24" hidden="1" customHeight="1">
      <c r="B55" s="129">
        <f>SUBTOTAL(3,$C$22:C55)</f>
        <v>2</v>
      </c>
      <c r="C55" s="200">
        <f>DATA!D48</f>
        <v>0</v>
      </c>
      <c r="D55" s="200"/>
      <c r="E55" s="128">
        <f>DATA!C48</f>
        <v>0</v>
      </c>
      <c r="F55" s="127">
        <f>DATA!E48</f>
        <v>0</v>
      </c>
      <c r="G55" s="128">
        <f>DATA!F48</f>
        <v>0</v>
      </c>
      <c r="H55" s="161" t="str">
        <f>DATA!AG127</f>
        <v/>
      </c>
      <c r="I55" s="161" t="str">
        <f>DATA!AH127</f>
        <v/>
      </c>
      <c r="J55" s="161">
        <f>DATA!I48</f>
        <v>0</v>
      </c>
      <c r="K55" s="161">
        <f>DATA!J48</f>
        <v>0</v>
      </c>
      <c r="L55" s="161" t="str">
        <f>DATA!AM127</f>
        <v/>
      </c>
      <c r="M55" s="161" t="str">
        <f>DATA!AL127</f>
        <v/>
      </c>
      <c r="N55" s="125" t="e">
        <f t="shared" si="0"/>
        <v>#VALUE!</v>
      </c>
      <c r="O55" s="113"/>
      <c r="P55" s="113"/>
      <c r="Q55" s="114" t="e">
        <f t="shared" si="1"/>
        <v>#VALUE!</v>
      </c>
      <c r="R55" s="114" t="e">
        <f t="shared" si="2"/>
        <v>#VALUE!</v>
      </c>
      <c r="S55" s="41">
        <v>1</v>
      </c>
    </row>
    <row r="56" spans="2:19" s="42" customFormat="1" ht="24" hidden="1" customHeight="1">
      <c r="B56" s="129">
        <f>SUBTOTAL(3,$C$22:C56)</f>
        <v>2</v>
      </c>
      <c r="C56" s="200">
        <f>DATA!D49</f>
        <v>0</v>
      </c>
      <c r="D56" s="200"/>
      <c r="E56" s="128">
        <f>DATA!C49</f>
        <v>0</v>
      </c>
      <c r="F56" s="127">
        <f>DATA!E49</f>
        <v>0</v>
      </c>
      <c r="G56" s="128">
        <f>DATA!F49</f>
        <v>0</v>
      </c>
      <c r="H56" s="161" t="str">
        <f>DATA!AG128</f>
        <v/>
      </c>
      <c r="I56" s="161" t="str">
        <f>DATA!AH128</f>
        <v/>
      </c>
      <c r="J56" s="161">
        <f>DATA!I49</f>
        <v>0</v>
      </c>
      <c r="K56" s="161">
        <f>DATA!J49</f>
        <v>0</v>
      </c>
      <c r="L56" s="161" t="str">
        <f>DATA!AM128</f>
        <v/>
      </c>
      <c r="M56" s="161" t="str">
        <f>DATA!AL128</f>
        <v/>
      </c>
      <c r="N56" s="125" t="e">
        <f t="shared" si="0"/>
        <v>#VALUE!</v>
      </c>
      <c r="O56" s="113"/>
      <c r="P56" s="113"/>
      <c r="Q56" s="114" t="e">
        <f t="shared" si="1"/>
        <v>#VALUE!</v>
      </c>
      <c r="R56" s="114" t="e">
        <f t="shared" si="2"/>
        <v>#VALUE!</v>
      </c>
      <c r="S56" s="41">
        <v>1</v>
      </c>
    </row>
    <row r="57" spans="2:19" s="42" customFormat="1" ht="24" hidden="1" customHeight="1">
      <c r="B57" s="129">
        <f>SUBTOTAL(3,$C$22:C57)</f>
        <v>2</v>
      </c>
      <c r="C57" s="200">
        <f>DATA!D50</f>
        <v>0</v>
      </c>
      <c r="D57" s="200"/>
      <c r="E57" s="128">
        <f>DATA!C50</f>
        <v>0</v>
      </c>
      <c r="F57" s="127">
        <f>DATA!E50</f>
        <v>0</v>
      </c>
      <c r="G57" s="128">
        <f>DATA!F50</f>
        <v>0</v>
      </c>
      <c r="H57" s="161" t="str">
        <f>DATA!AG129</f>
        <v/>
      </c>
      <c r="I57" s="161" t="str">
        <f>DATA!AH129</f>
        <v/>
      </c>
      <c r="J57" s="161">
        <f>DATA!I50</f>
        <v>0</v>
      </c>
      <c r="K57" s="161">
        <f>DATA!J50</f>
        <v>0</v>
      </c>
      <c r="L57" s="161" t="str">
        <f>DATA!AM129</f>
        <v/>
      </c>
      <c r="M57" s="161" t="str">
        <f>DATA!AL129</f>
        <v/>
      </c>
      <c r="N57" s="125" t="e">
        <f t="shared" si="0"/>
        <v>#VALUE!</v>
      </c>
      <c r="O57" s="113"/>
      <c r="P57" s="113"/>
      <c r="Q57" s="114" t="e">
        <f t="shared" si="1"/>
        <v>#VALUE!</v>
      </c>
      <c r="R57" s="114" t="e">
        <f t="shared" si="2"/>
        <v>#VALUE!</v>
      </c>
      <c r="S57" s="41">
        <v>1</v>
      </c>
    </row>
    <row r="58" spans="2:19" s="42" customFormat="1" ht="24" hidden="1" customHeight="1">
      <c r="B58" s="129">
        <f>SUBTOTAL(3,$C$22:C58)</f>
        <v>2</v>
      </c>
      <c r="C58" s="200">
        <f>DATA!D51</f>
        <v>0</v>
      </c>
      <c r="D58" s="200"/>
      <c r="E58" s="128">
        <f>DATA!C51</f>
        <v>0</v>
      </c>
      <c r="F58" s="127">
        <f>DATA!E51</f>
        <v>0</v>
      </c>
      <c r="G58" s="128">
        <f>DATA!F51</f>
        <v>0</v>
      </c>
      <c r="H58" s="161" t="str">
        <f>DATA!AG130</f>
        <v/>
      </c>
      <c r="I58" s="161" t="str">
        <f>DATA!AH130</f>
        <v/>
      </c>
      <c r="J58" s="161">
        <f>DATA!I51</f>
        <v>0</v>
      </c>
      <c r="K58" s="161">
        <f>DATA!J51</f>
        <v>0</v>
      </c>
      <c r="L58" s="161" t="str">
        <f>DATA!AM130</f>
        <v/>
      </c>
      <c r="M58" s="161" t="str">
        <f>DATA!AL130</f>
        <v/>
      </c>
      <c r="N58" s="125" t="e">
        <f t="shared" si="0"/>
        <v>#VALUE!</v>
      </c>
      <c r="O58" s="113"/>
      <c r="P58" s="113"/>
      <c r="Q58" s="114" t="e">
        <f t="shared" si="1"/>
        <v>#VALUE!</v>
      </c>
      <c r="R58" s="114" t="e">
        <f t="shared" si="2"/>
        <v>#VALUE!</v>
      </c>
      <c r="S58" s="41">
        <v>1</v>
      </c>
    </row>
    <row r="59" spans="2:19" s="42" customFormat="1" ht="24" hidden="1" customHeight="1">
      <c r="B59" s="129">
        <f>SUBTOTAL(3,$C$22:C59)</f>
        <v>2</v>
      </c>
      <c r="C59" s="200">
        <f>DATA!D52</f>
        <v>0</v>
      </c>
      <c r="D59" s="200"/>
      <c r="E59" s="128">
        <f>DATA!C52</f>
        <v>0</v>
      </c>
      <c r="F59" s="127">
        <f>DATA!E52</f>
        <v>0</v>
      </c>
      <c r="G59" s="128">
        <f>DATA!F52</f>
        <v>0</v>
      </c>
      <c r="H59" s="161" t="str">
        <f>DATA!AG131</f>
        <v/>
      </c>
      <c r="I59" s="161" t="str">
        <f>DATA!AH131</f>
        <v/>
      </c>
      <c r="J59" s="161">
        <f>DATA!I52</f>
        <v>0</v>
      </c>
      <c r="K59" s="161">
        <f>DATA!J52</f>
        <v>0</v>
      </c>
      <c r="L59" s="161" t="str">
        <f>DATA!AM131</f>
        <v/>
      </c>
      <c r="M59" s="161" t="str">
        <f>DATA!AL131</f>
        <v/>
      </c>
      <c r="N59" s="125" t="e">
        <f t="shared" si="0"/>
        <v>#VALUE!</v>
      </c>
      <c r="O59" s="113"/>
      <c r="P59" s="113"/>
      <c r="Q59" s="114" t="e">
        <f t="shared" si="1"/>
        <v>#VALUE!</v>
      </c>
      <c r="R59" s="114" t="e">
        <f t="shared" si="2"/>
        <v>#VALUE!</v>
      </c>
      <c r="S59" s="41">
        <v>1</v>
      </c>
    </row>
    <row r="60" spans="2:19" s="42" customFormat="1" ht="24" hidden="1" customHeight="1">
      <c r="B60" s="129">
        <f>SUBTOTAL(3,$C$22:C60)</f>
        <v>2</v>
      </c>
      <c r="C60" s="200">
        <f>DATA!D53</f>
        <v>0</v>
      </c>
      <c r="D60" s="200"/>
      <c r="E60" s="128">
        <f>DATA!C53</f>
        <v>0</v>
      </c>
      <c r="F60" s="127">
        <f>DATA!E53</f>
        <v>0</v>
      </c>
      <c r="G60" s="128">
        <f>DATA!F53</f>
        <v>0</v>
      </c>
      <c r="H60" s="161" t="str">
        <f>DATA!AG132</f>
        <v/>
      </c>
      <c r="I60" s="161" t="str">
        <f>DATA!AH132</f>
        <v/>
      </c>
      <c r="J60" s="161">
        <f>DATA!I53</f>
        <v>0</v>
      </c>
      <c r="K60" s="161">
        <f>DATA!J53</f>
        <v>0</v>
      </c>
      <c r="L60" s="161" t="str">
        <f>DATA!AM132</f>
        <v/>
      </c>
      <c r="M60" s="161" t="str">
        <f>DATA!AL132</f>
        <v/>
      </c>
      <c r="N60" s="125" t="e">
        <f t="shared" si="0"/>
        <v>#VALUE!</v>
      </c>
      <c r="O60" s="113"/>
      <c r="P60" s="113"/>
      <c r="Q60" s="114" t="e">
        <f t="shared" si="1"/>
        <v>#VALUE!</v>
      </c>
      <c r="R60" s="114" t="e">
        <f t="shared" si="2"/>
        <v>#VALUE!</v>
      </c>
      <c r="S60" s="41">
        <v>1</v>
      </c>
    </row>
    <row r="61" spans="2:19" s="42" customFormat="1" ht="24" hidden="1" customHeight="1">
      <c r="B61" s="129">
        <f>SUBTOTAL(3,$C$22:C61)</f>
        <v>2</v>
      </c>
      <c r="C61" s="200">
        <f>DATA!D54</f>
        <v>0</v>
      </c>
      <c r="D61" s="200"/>
      <c r="E61" s="128">
        <f>DATA!C54</f>
        <v>0</v>
      </c>
      <c r="F61" s="127">
        <f>DATA!E54</f>
        <v>0</v>
      </c>
      <c r="G61" s="128">
        <f>DATA!F54</f>
        <v>0</v>
      </c>
      <c r="H61" s="161" t="str">
        <f>DATA!AG133</f>
        <v/>
      </c>
      <c r="I61" s="161" t="str">
        <f>DATA!AH133</f>
        <v/>
      </c>
      <c r="J61" s="161">
        <f>DATA!I54</f>
        <v>0</v>
      </c>
      <c r="K61" s="161">
        <f>DATA!J54</f>
        <v>0</v>
      </c>
      <c r="L61" s="161" t="str">
        <f>DATA!AM133</f>
        <v/>
      </c>
      <c r="M61" s="161" t="str">
        <f>DATA!AL133</f>
        <v/>
      </c>
      <c r="N61" s="125" t="e">
        <f t="shared" si="0"/>
        <v>#VALUE!</v>
      </c>
      <c r="O61" s="113"/>
      <c r="P61" s="113"/>
      <c r="Q61" s="114" t="e">
        <f t="shared" si="1"/>
        <v>#VALUE!</v>
      </c>
      <c r="R61" s="114" t="e">
        <f t="shared" si="2"/>
        <v>#VALUE!</v>
      </c>
      <c r="S61" s="41">
        <v>1</v>
      </c>
    </row>
    <row r="62" spans="2:19" s="42" customFormat="1" ht="24" hidden="1" customHeight="1">
      <c r="B62" s="129">
        <f>SUBTOTAL(3,$C$22:C62)</f>
        <v>2</v>
      </c>
      <c r="C62" s="200">
        <f>DATA!D55</f>
        <v>0</v>
      </c>
      <c r="D62" s="200"/>
      <c r="E62" s="128">
        <f>DATA!C55</f>
        <v>0</v>
      </c>
      <c r="F62" s="127">
        <f>DATA!E55</f>
        <v>0</v>
      </c>
      <c r="G62" s="128">
        <f>DATA!F55</f>
        <v>0</v>
      </c>
      <c r="H62" s="161" t="str">
        <f>DATA!AG134</f>
        <v/>
      </c>
      <c r="I62" s="161" t="str">
        <f>DATA!AH134</f>
        <v/>
      </c>
      <c r="J62" s="161">
        <f>DATA!I55</f>
        <v>0</v>
      </c>
      <c r="K62" s="161">
        <f>DATA!J55</f>
        <v>0</v>
      </c>
      <c r="L62" s="161" t="str">
        <f>DATA!AM134</f>
        <v/>
      </c>
      <c r="M62" s="161" t="str">
        <f>DATA!AL134</f>
        <v/>
      </c>
      <c r="N62" s="125" t="e">
        <f t="shared" si="0"/>
        <v>#VALUE!</v>
      </c>
      <c r="O62" s="113"/>
      <c r="P62" s="113"/>
      <c r="Q62" s="114" t="e">
        <f t="shared" si="1"/>
        <v>#VALUE!</v>
      </c>
      <c r="R62" s="114" t="e">
        <f t="shared" si="2"/>
        <v>#VALUE!</v>
      </c>
      <c r="S62" s="41">
        <v>1</v>
      </c>
    </row>
    <row r="63" spans="2:19" s="42" customFormat="1" ht="24" hidden="1" customHeight="1">
      <c r="B63" s="129">
        <f>SUBTOTAL(3,$C$22:C63)</f>
        <v>2</v>
      </c>
      <c r="C63" s="200">
        <f>DATA!D56</f>
        <v>0</v>
      </c>
      <c r="D63" s="200"/>
      <c r="E63" s="128">
        <f>DATA!C56</f>
        <v>0</v>
      </c>
      <c r="F63" s="127">
        <f>DATA!E56</f>
        <v>0</v>
      </c>
      <c r="G63" s="128">
        <f>DATA!F56</f>
        <v>0</v>
      </c>
      <c r="H63" s="161" t="str">
        <f>DATA!AG135</f>
        <v/>
      </c>
      <c r="I63" s="161" t="str">
        <f>DATA!AH135</f>
        <v/>
      </c>
      <c r="J63" s="161">
        <f>DATA!I56</f>
        <v>0</v>
      </c>
      <c r="K63" s="161">
        <f>DATA!J56</f>
        <v>0</v>
      </c>
      <c r="L63" s="161" t="str">
        <f>DATA!AM135</f>
        <v/>
      </c>
      <c r="M63" s="161" t="str">
        <f>DATA!AL135</f>
        <v/>
      </c>
      <c r="N63" s="125" t="e">
        <f t="shared" si="0"/>
        <v>#VALUE!</v>
      </c>
      <c r="O63" s="113"/>
      <c r="P63" s="113"/>
      <c r="Q63" s="114" t="e">
        <f t="shared" si="1"/>
        <v>#VALUE!</v>
      </c>
      <c r="R63" s="114" t="e">
        <f t="shared" si="2"/>
        <v>#VALUE!</v>
      </c>
      <c r="S63" s="41">
        <v>1</v>
      </c>
    </row>
    <row r="64" spans="2:19" s="42" customFormat="1" ht="24" hidden="1" customHeight="1">
      <c r="B64" s="129">
        <f>SUBTOTAL(3,$C$22:C64)</f>
        <v>2</v>
      </c>
      <c r="C64" s="200">
        <f>DATA!D57</f>
        <v>0</v>
      </c>
      <c r="D64" s="200"/>
      <c r="E64" s="128">
        <f>DATA!C57</f>
        <v>0</v>
      </c>
      <c r="F64" s="127">
        <f>DATA!E57</f>
        <v>0</v>
      </c>
      <c r="G64" s="128">
        <f>DATA!F57</f>
        <v>0</v>
      </c>
      <c r="H64" s="161" t="str">
        <f>DATA!AG136</f>
        <v/>
      </c>
      <c r="I64" s="161" t="str">
        <f>DATA!AH136</f>
        <v/>
      </c>
      <c r="J64" s="161">
        <f>DATA!I57</f>
        <v>0</v>
      </c>
      <c r="K64" s="161">
        <f>DATA!J57</f>
        <v>0</v>
      </c>
      <c r="L64" s="161" t="str">
        <f>DATA!AM136</f>
        <v/>
      </c>
      <c r="M64" s="161" t="str">
        <f>DATA!AL136</f>
        <v/>
      </c>
      <c r="N64" s="125" t="e">
        <f t="shared" si="0"/>
        <v>#VALUE!</v>
      </c>
      <c r="O64" s="113"/>
      <c r="P64" s="113"/>
      <c r="Q64" s="114" t="e">
        <f t="shared" si="1"/>
        <v>#VALUE!</v>
      </c>
      <c r="R64" s="114" t="e">
        <f t="shared" si="2"/>
        <v>#VALUE!</v>
      </c>
      <c r="S64" s="41">
        <v>1</v>
      </c>
    </row>
    <row r="65" spans="2:19" s="42" customFormat="1" ht="24" hidden="1" customHeight="1">
      <c r="B65" s="129">
        <f>SUBTOTAL(3,$C$22:C65)</f>
        <v>2</v>
      </c>
      <c r="C65" s="200">
        <f>DATA!D58</f>
        <v>0</v>
      </c>
      <c r="D65" s="200"/>
      <c r="E65" s="128">
        <f>DATA!C58</f>
        <v>0</v>
      </c>
      <c r="F65" s="127">
        <f>DATA!E58</f>
        <v>0</v>
      </c>
      <c r="G65" s="128">
        <f>DATA!F58</f>
        <v>0</v>
      </c>
      <c r="H65" s="161" t="str">
        <f>DATA!AG137</f>
        <v/>
      </c>
      <c r="I65" s="161" t="str">
        <f>DATA!AH137</f>
        <v/>
      </c>
      <c r="J65" s="161">
        <f>DATA!I58</f>
        <v>0</v>
      </c>
      <c r="K65" s="161">
        <f>DATA!J58</f>
        <v>0</v>
      </c>
      <c r="L65" s="161" t="str">
        <f>DATA!AM137</f>
        <v/>
      </c>
      <c r="M65" s="161" t="str">
        <f>DATA!AL137</f>
        <v/>
      </c>
      <c r="N65" s="125" t="e">
        <f t="shared" si="0"/>
        <v>#VALUE!</v>
      </c>
      <c r="O65" s="113"/>
      <c r="P65" s="113"/>
      <c r="Q65" s="114" t="e">
        <f t="shared" si="1"/>
        <v>#VALUE!</v>
      </c>
      <c r="R65" s="114" t="e">
        <f t="shared" si="2"/>
        <v>#VALUE!</v>
      </c>
      <c r="S65" s="41">
        <v>1</v>
      </c>
    </row>
    <row r="66" spans="2:19" s="42" customFormat="1" ht="24" hidden="1" customHeight="1">
      <c r="B66" s="129">
        <f>SUBTOTAL(3,$C$22:C66)</f>
        <v>2</v>
      </c>
      <c r="C66" s="200">
        <f>DATA!D59</f>
        <v>0</v>
      </c>
      <c r="D66" s="200"/>
      <c r="E66" s="128">
        <f>DATA!C59</f>
        <v>0</v>
      </c>
      <c r="F66" s="127">
        <f>DATA!E59</f>
        <v>0</v>
      </c>
      <c r="G66" s="128">
        <f>DATA!F59</f>
        <v>0</v>
      </c>
      <c r="H66" s="161" t="str">
        <f>DATA!AG138</f>
        <v/>
      </c>
      <c r="I66" s="161" t="str">
        <f>DATA!AH138</f>
        <v/>
      </c>
      <c r="J66" s="161">
        <f>DATA!I59</f>
        <v>0</v>
      </c>
      <c r="K66" s="161">
        <f>DATA!J59</f>
        <v>0</v>
      </c>
      <c r="L66" s="161" t="str">
        <f>DATA!AM138</f>
        <v/>
      </c>
      <c r="M66" s="161" t="str">
        <f>DATA!AL138</f>
        <v/>
      </c>
      <c r="N66" s="125" t="e">
        <f t="shared" si="0"/>
        <v>#VALUE!</v>
      </c>
      <c r="O66" s="113"/>
      <c r="P66" s="113"/>
      <c r="Q66" s="114" t="e">
        <f t="shared" si="1"/>
        <v>#VALUE!</v>
      </c>
      <c r="R66" s="114" t="e">
        <f t="shared" si="2"/>
        <v>#VALUE!</v>
      </c>
      <c r="S66" s="41">
        <v>1</v>
      </c>
    </row>
    <row r="67" spans="2:19" s="42" customFormat="1" ht="24" hidden="1" customHeight="1">
      <c r="B67" s="129">
        <f>SUBTOTAL(3,$C$22:C67)</f>
        <v>2</v>
      </c>
      <c r="C67" s="200">
        <f>DATA!D60</f>
        <v>0</v>
      </c>
      <c r="D67" s="200"/>
      <c r="E67" s="128">
        <f>DATA!C60</f>
        <v>0</v>
      </c>
      <c r="F67" s="127">
        <f>DATA!E60</f>
        <v>0</v>
      </c>
      <c r="G67" s="128">
        <f>DATA!F60</f>
        <v>0</v>
      </c>
      <c r="H67" s="161" t="str">
        <f>DATA!AG139</f>
        <v/>
      </c>
      <c r="I67" s="161" t="str">
        <f>DATA!AH139</f>
        <v/>
      </c>
      <c r="J67" s="161">
        <f>DATA!I60</f>
        <v>0</v>
      </c>
      <c r="K67" s="161">
        <f>DATA!J60</f>
        <v>0</v>
      </c>
      <c r="L67" s="161" t="str">
        <f>DATA!AM139</f>
        <v/>
      </c>
      <c r="M67" s="161" t="str">
        <f>DATA!AL139</f>
        <v/>
      </c>
      <c r="N67" s="125" t="e">
        <f t="shared" si="0"/>
        <v>#VALUE!</v>
      </c>
      <c r="O67" s="113"/>
      <c r="P67" s="113"/>
      <c r="Q67" s="114" t="e">
        <f t="shared" si="1"/>
        <v>#VALUE!</v>
      </c>
      <c r="R67" s="114" t="e">
        <f t="shared" si="2"/>
        <v>#VALUE!</v>
      </c>
      <c r="S67" s="41">
        <v>1</v>
      </c>
    </row>
    <row r="68" spans="2:19" s="42" customFormat="1" ht="24" hidden="1" customHeight="1">
      <c r="B68" s="129">
        <f>SUBTOTAL(3,$C$22:C68)</f>
        <v>2</v>
      </c>
      <c r="C68" s="200">
        <f>DATA!D61</f>
        <v>0</v>
      </c>
      <c r="D68" s="200"/>
      <c r="E68" s="128">
        <f>DATA!C61</f>
        <v>0</v>
      </c>
      <c r="F68" s="127">
        <f>DATA!E61</f>
        <v>0</v>
      </c>
      <c r="G68" s="128">
        <f>DATA!F61</f>
        <v>0</v>
      </c>
      <c r="H68" s="161" t="str">
        <f>DATA!AG140</f>
        <v/>
      </c>
      <c r="I68" s="161" t="str">
        <f>DATA!AH140</f>
        <v/>
      </c>
      <c r="J68" s="161">
        <f>DATA!I61</f>
        <v>0</v>
      </c>
      <c r="K68" s="161">
        <f>DATA!J61</f>
        <v>0</v>
      </c>
      <c r="L68" s="161" t="str">
        <f>DATA!AM140</f>
        <v/>
      </c>
      <c r="M68" s="161" t="str">
        <f>DATA!AL140</f>
        <v/>
      </c>
      <c r="N68" s="125" t="e">
        <f t="shared" si="0"/>
        <v>#VALUE!</v>
      </c>
      <c r="O68" s="113"/>
      <c r="P68" s="113"/>
      <c r="Q68" s="114" t="e">
        <f t="shared" si="1"/>
        <v>#VALUE!</v>
      </c>
      <c r="R68" s="114" t="e">
        <f t="shared" si="2"/>
        <v>#VALUE!</v>
      </c>
      <c r="S68" s="41">
        <v>1</v>
      </c>
    </row>
    <row r="69" spans="2:19" s="42" customFormat="1" ht="24" hidden="1" customHeight="1">
      <c r="B69" s="129">
        <f>SUBTOTAL(3,$C$22:C69)</f>
        <v>2</v>
      </c>
      <c r="C69" s="200">
        <f>DATA!D62</f>
        <v>0</v>
      </c>
      <c r="D69" s="200"/>
      <c r="E69" s="128">
        <f>DATA!C62</f>
        <v>0</v>
      </c>
      <c r="F69" s="127">
        <f>DATA!E62</f>
        <v>0</v>
      </c>
      <c r="G69" s="128">
        <f>DATA!F62</f>
        <v>0</v>
      </c>
      <c r="H69" s="161" t="str">
        <f>DATA!AG141</f>
        <v/>
      </c>
      <c r="I69" s="161" t="str">
        <f>DATA!AH141</f>
        <v/>
      </c>
      <c r="J69" s="161">
        <f>DATA!I62</f>
        <v>0</v>
      </c>
      <c r="K69" s="161">
        <f>DATA!J62</f>
        <v>0</v>
      </c>
      <c r="L69" s="161" t="str">
        <f>DATA!AM141</f>
        <v/>
      </c>
      <c r="M69" s="161" t="str">
        <f>DATA!AL141</f>
        <v/>
      </c>
      <c r="N69" s="125" t="e">
        <f t="shared" si="0"/>
        <v>#VALUE!</v>
      </c>
      <c r="O69" s="113"/>
      <c r="P69" s="113"/>
      <c r="Q69" s="114" t="e">
        <f t="shared" si="1"/>
        <v>#VALUE!</v>
      </c>
      <c r="R69" s="114" t="e">
        <f t="shared" si="2"/>
        <v>#VALUE!</v>
      </c>
      <c r="S69" s="41">
        <v>1</v>
      </c>
    </row>
    <row r="70" spans="2:19" s="42" customFormat="1" ht="24" hidden="1" customHeight="1">
      <c r="B70" s="129">
        <f>SUBTOTAL(3,$C$22:C70)</f>
        <v>2</v>
      </c>
      <c r="C70" s="200">
        <f>DATA!D63</f>
        <v>0</v>
      </c>
      <c r="D70" s="200"/>
      <c r="E70" s="128">
        <f>DATA!C63</f>
        <v>0</v>
      </c>
      <c r="F70" s="127">
        <f>DATA!E63</f>
        <v>0</v>
      </c>
      <c r="G70" s="128">
        <f>DATA!F63</f>
        <v>0</v>
      </c>
      <c r="H70" s="161" t="str">
        <f>DATA!AG142</f>
        <v/>
      </c>
      <c r="I70" s="161" t="str">
        <f>DATA!AH142</f>
        <v/>
      </c>
      <c r="J70" s="161">
        <f>DATA!I63</f>
        <v>0</v>
      </c>
      <c r="K70" s="161">
        <f>DATA!J63</f>
        <v>0</v>
      </c>
      <c r="L70" s="161" t="str">
        <f>DATA!AM142</f>
        <v/>
      </c>
      <c r="M70" s="161" t="str">
        <f>DATA!AL142</f>
        <v/>
      </c>
      <c r="N70" s="125" t="e">
        <f t="shared" si="0"/>
        <v>#VALUE!</v>
      </c>
      <c r="O70" s="113"/>
      <c r="P70" s="113"/>
      <c r="Q70" s="114" t="e">
        <f t="shared" si="1"/>
        <v>#VALUE!</v>
      </c>
      <c r="R70" s="114" t="e">
        <f t="shared" si="2"/>
        <v>#VALUE!</v>
      </c>
      <c r="S70" s="41">
        <v>1</v>
      </c>
    </row>
    <row r="71" spans="2:19" s="42" customFormat="1" ht="24" hidden="1" customHeight="1">
      <c r="B71" s="129">
        <f>SUBTOTAL(3,$C$22:C71)</f>
        <v>2</v>
      </c>
      <c r="C71" s="200">
        <f>DATA!D64</f>
        <v>0</v>
      </c>
      <c r="D71" s="200"/>
      <c r="E71" s="128">
        <f>DATA!C64</f>
        <v>0</v>
      </c>
      <c r="F71" s="127">
        <f>DATA!E64</f>
        <v>0</v>
      </c>
      <c r="G71" s="128">
        <f>DATA!F64</f>
        <v>0</v>
      </c>
      <c r="H71" s="161" t="str">
        <f>DATA!AG143</f>
        <v/>
      </c>
      <c r="I71" s="161" t="str">
        <f>DATA!AH143</f>
        <v/>
      </c>
      <c r="J71" s="161">
        <f>DATA!I64</f>
        <v>0</v>
      </c>
      <c r="K71" s="161">
        <f>DATA!J64</f>
        <v>0</v>
      </c>
      <c r="L71" s="161" t="str">
        <f>DATA!AM143</f>
        <v/>
      </c>
      <c r="M71" s="161" t="str">
        <f>DATA!AL143</f>
        <v/>
      </c>
      <c r="N71" s="125" t="e">
        <f t="shared" si="0"/>
        <v>#VALUE!</v>
      </c>
      <c r="O71" s="113"/>
      <c r="P71" s="113"/>
      <c r="Q71" s="114" t="e">
        <f t="shared" si="1"/>
        <v>#VALUE!</v>
      </c>
      <c r="R71" s="114" t="e">
        <f t="shared" si="2"/>
        <v>#VALUE!</v>
      </c>
      <c r="S71" s="41">
        <v>1</v>
      </c>
    </row>
    <row r="72" spans="2:19" ht="18" hidden="1" customHeight="1">
      <c r="B72" s="201" t="s">
        <v>98</v>
      </c>
      <c r="C72" s="201"/>
      <c r="D72" s="201"/>
      <c r="E72" s="201"/>
      <c r="F72" s="201"/>
      <c r="G72" s="201"/>
      <c r="H72" s="201"/>
      <c r="I72" s="201"/>
      <c r="J72" s="201"/>
      <c r="K72" s="201"/>
      <c r="L72" s="201"/>
      <c r="M72" s="201"/>
    </row>
    <row r="73" spans="2:19" ht="6.6" customHeight="1">
      <c r="B73" s="134"/>
      <c r="C73" s="134"/>
      <c r="D73" s="134"/>
      <c r="E73" s="134"/>
      <c r="F73" s="134"/>
      <c r="G73" s="134"/>
      <c r="H73" s="162"/>
      <c r="I73" s="162"/>
      <c r="J73" s="162"/>
      <c r="K73" s="162"/>
      <c r="L73" s="162"/>
      <c r="M73" s="162"/>
    </row>
    <row r="74" spans="2:19" ht="19.149999999999999" customHeight="1">
      <c r="B74" s="78"/>
      <c r="C74" s="86" t="s">
        <v>14</v>
      </c>
      <c r="D74" s="79"/>
      <c r="E74" s="80"/>
      <c r="F74" s="78"/>
      <c r="G74" s="78"/>
      <c r="H74" s="80"/>
      <c r="I74" s="80"/>
      <c r="J74" s="80"/>
      <c r="K74" s="80"/>
      <c r="L74" s="80"/>
      <c r="M74" s="80"/>
    </row>
    <row r="75" spans="2:19" ht="12.75">
      <c r="B75" s="78"/>
      <c r="C75" s="79"/>
      <c r="D75" s="79"/>
      <c r="E75" s="80"/>
      <c r="F75" s="78"/>
      <c r="G75" s="78"/>
      <c r="H75" s="80"/>
      <c r="I75" s="80"/>
      <c r="J75" s="80"/>
      <c r="K75" s="80"/>
      <c r="L75" s="80"/>
      <c r="M75" s="80"/>
    </row>
    <row r="76" spans="2:19" ht="12.75">
      <c r="B76" s="78"/>
      <c r="C76" s="79"/>
      <c r="D76" s="79"/>
      <c r="E76" s="80"/>
      <c r="F76" s="78"/>
      <c r="G76" s="78"/>
      <c r="H76" s="80"/>
      <c r="I76" s="80"/>
      <c r="J76" s="80"/>
      <c r="K76" s="80"/>
      <c r="L76" s="80"/>
      <c r="M76" s="80"/>
    </row>
    <row r="77" spans="2:19" ht="14.45" customHeight="1">
      <c r="B77" s="78"/>
      <c r="C77" s="87" t="s">
        <v>79</v>
      </c>
      <c r="D77" s="79"/>
      <c r="E77" s="80"/>
      <c r="F77" s="78"/>
      <c r="G77" s="78"/>
      <c r="H77" s="80"/>
      <c r="I77" s="199" t="str">
        <f>DATA!D7</f>
        <v>Gazetted Headmaster</v>
      </c>
      <c r="J77" s="199"/>
      <c r="K77" s="199"/>
      <c r="L77" s="199"/>
      <c r="M77" s="74"/>
    </row>
    <row r="78" spans="2:19" ht="14.45" customHeight="1">
      <c r="B78" s="78"/>
      <c r="C78" s="88" t="s">
        <v>83</v>
      </c>
      <c r="D78" s="79"/>
      <c r="E78" s="80"/>
      <c r="F78" s="78"/>
      <c r="G78" s="78"/>
      <c r="H78" s="80"/>
      <c r="I78" s="199" t="str">
        <f>DATA!D8</f>
        <v>ZPHSCHOOL THIMMAPURAM</v>
      </c>
      <c r="J78" s="199"/>
      <c r="K78" s="199"/>
      <c r="L78" s="199"/>
      <c r="M78" s="74"/>
    </row>
    <row r="79" spans="2:19" ht="14.25">
      <c r="B79" s="78"/>
      <c r="C79" s="88" t="s">
        <v>82</v>
      </c>
      <c r="D79" s="79"/>
      <c r="E79" s="80"/>
      <c r="F79" s="78"/>
      <c r="G79" s="78"/>
      <c r="H79" s="80"/>
      <c r="I79" s="80"/>
      <c r="J79" s="80"/>
      <c r="K79" s="80"/>
      <c r="L79" s="80"/>
      <c r="M79" s="80"/>
    </row>
    <row r="80" spans="2:19" ht="14.25">
      <c r="B80" s="78"/>
      <c r="C80" s="88" t="s">
        <v>81</v>
      </c>
      <c r="D80" s="79"/>
      <c r="E80" s="80"/>
      <c r="F80" s="78"/>
      <c r="G80" s="78"/>
      <c r="H80" s="80"/>
      <c r="I80" s="80"/>
      <c r="J80" s="80"/>
      <c r="K80" s="80"/>
      <c r="L80" s="80"/>
      <c r="M80" s="80"/>
    </row>
    <row r="81" spans="2:13" ht="14.25">
      <c r="B81" s="78"/>
      <c r="C81" s="89"/>
      <c r="D81" s="79"/>
      <c r="E81" s="80"/>
      <c r="F81" s="78"/>
      <c r="G81" s="78"/>
      <c r="H81" s="80"/>
      <c r="I81" s="80"/>
      <c r="J81" s="80"/>
      <c r="K81" s="80"/>
      <c r="L81" s="80"/>
      <c r="M81" s="80"/>
    </row>
  </sheetData>
  <sheetProtection sheet="1" sort="0" autoFilter="0"/>
  <autoFilter ref="N21:N72">
    <filterColumn colId="0">
      <filters>
        <dateGroupItem year="2022" month="12" dateTimeGrouping="month"/>
      </filters>
    </filterColumn>
  </autoFilter>
  <mergeCells count="67">
    <mergeCell ref="B9:C9"/>
    <mergeCell ref="U10:W12"/>
    <mergeCell ref="U15:W16"/>
    <mergeCell ref="B4:M4"/>
    <mergeCell ref="B5:M5"/>
    <mergeCell ref="B8:C8"/>
    <mergeCell ref="D8:M8"/>
    <mergeCell ref="D6:E6"/>
    <mergeCell ref="J6:K6"/>
    <mergeCell ref="T5:U5"/>
    <mergeCell ref="C28:D28"/>
    <mergeCell ref="C15:D15"/>
    <mergeCell ref="B16:M19"/>
    <mergeCell ref="B20:M20"/>
    <mergeCell ref="C21:D21"/>
    <mergeCell ref="C22:D22"/>
    <mergeCell ref="C23:D23"/>
    <mergeCell ref="C24:D24"/>
    <mergeCell ref="C25:D25"/>
    <mergeCell ref="C26:D26"/>
    <mergeCell ref="C27:D27"/>
    <mergeCell ref="C40:D40"/>
    <mergeCell ref="C29:D29"/>
    <mergeCell ref="C30:D30"/>
    <mergeCell ref="C31:D31"/>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 ref="C64:D64"/>
    <mergeCell ref="C53:D53"/>
    <mergeCell ref="C54:D54"/>
    <mergeCell ref="C55:D55"/>
    <mergeCell ref="C56:D56"/>
    <mergeCell ref="C57:D57"/>
    <mergeCell ref="C58:D58"/>
    <mergeCell ref="C59:D59"/>
    <mergeCell ref="C60:D60"/>
    <mergeCell ref="C61:D61"/>
    <mergeCell ref="C62:D62"/>
    <mergeCell ref="C63:D63"/>
    <mergeCell ref="I77:L77"/>
    <mergeCell ref="I78:L78"/>
    <mergeCell ref="C65:D65"/>
    <mergeCell ref="C66:D66"/>
    <mergeCell ref="C67:D67"/>
    <mergeCell ref="C68:D68"/>
    <mergeCell ref="C69:D69"/>
    <mergeCell ref="C70:D70"/>
    <mergeCell ref="C71:D71"/>
    <mergeCell ref="B72:M72"/>
  </mergeCells>
  <conditionalFormatting sqref="G22:G71">
    <cfRule type="cellIs" dxfId="0" priority="1" stopIfTrue="1" operator="equal">
      <formula>0</formula>
    </cfRule>
  </conditionalFormatting>
  <hyperlinks>
    <hyperlink ref="T8" location="DATA!A1" display="DATA"/>
  </hyperlinks>
  <printOptions horizontalCentered="1"/>
  <pageMargins left="0.196850393700787" right="0.196850393700787" top="0.35433070866141703" bottom="0.43307086614173201" header="0.31496062992126" footer="0.31496062992126"/>
  <pageSetup paperSize="9" scale="90" fitToHeight="0" orientation="landscape" horizontalDpi="4294967293" r:id="rId1"/>
  <ignoredErrors>
    <ignoredError sqref="B5:M8 B74:M81 L24:M24 B20:M21 L22:M22 L23:M23 L25:M71 H22:I22 D22 I24 I25:I71 H23:H71 I23 C22 C24:G71 C23:G23 J23 J24 J25:J71 E22:G22 J22 K22:K71 B22:B71 B4:M4 B10:M19 B9:C9 E9:M9" unlockedFormula="1"/>
    <ignoredError sqref="Q25:R71 N25:N71" evalError="1"/>
  </ignoredErrors>
</worksheet>
</file>

<file path=xl/worksheets/sheet3.xml><?xml version="1.0" encoding="utf-8"?>
<worksheet xmlns="http://schemas.openxmlformats.org/spreadsheetml/2006/main" xmlns:r="http://schemas.openxmlformats.org/officeDocument/2006/relationships">
  <sheetPr codeName="Sheet4" filterMode="1">
    <tabColor rgb="FF00B050"/>
    <pageSetUpPr fitToPage="1"/>
  </sheetPr>
  <dimension ref="A1:AB64"/>
  <sheetViews>
    <sheetView showGridLines="0" showRowColHeaders="0" tabSelected="1" topLeftCell="C1" workbookViewId="0">
      <selection activeCell="Q59" sqref="Q59"/>
    </sheetView>
  </sheetViews>
  <sheetFormatPr defaultColWidth="8.85546875" defaultRowHeight="14.25"/>
  <cols>
    <col min="1" max="1" width="8.28515625" style="1" customWidth="1"/>
    <col min="2" max="2" width="4.5703125" style="1" customWidth="1"/>
    <col min="3" max="3" width="23.7109375" style="36" customWidth="1"/>
    <col min="4" max="4" width="9.28515625" style="36" customWidth="1"/>
    <col min="5" max="5" width="5.5703125" style="1" customWidth="1"/>
    <col min="6" max="6" width="11.42578125" style="1" customWidth="1"/>
    <col min="7" max="7" width="14.7109375" style="1" customWidth="1"/>
    <col min="8" max="11" width="5.7109375" style="1" customWidth="1"/>
    <col min="12" max="13" width="14.7109375" style="1" customWidth="1"/>
    <col min="14" max="14" width="8.7109375" style="1" customWidth="1"/>
    <col min="15" max="15" width="7.7109375" style="1" customWidth="1"/>
    <col min="16" max="16" width="8.7109375" style="1" customWidth="1"/>
    <col min="17" max="17" width="6.7109375" style="1" customWidth="1"/>
    <col min="18" max="18" width="7.28515625" style="118" customWidth="1"/>
    <col min="19" max="23" width="5.7109375" style="35" hidden="1" customWidth="1"/>
    <col min="24" max="16384" width="8.85546875" style="1"/>
  </cols>
  <sheetData>
    <row r="1" spans="1:28" ht="21.6" customHeight="1">
      <c r="B1" s="227" t="s">
        <v>32</v>
      </c>
      <c r="C1" s="227"/>
      <c r="D1" s="227"/>
      <c r="E1" s="227"/>
      <c r="F1" s="227"/>
      <c r="G1" s="227"/>
      <c r="H1" s="227"/>
      <c r="I1" s="227"/>
      <c r="J1" s="227"/>
      <c r="K1" s="227"/>
      <c r="L1" s="227"/>
      <c r="M1" s="227"/>
      <c r="N1" s="227"/>
      <c r="O1" s="227"/>
      <c r="P1" s="227"/>
      <c r="Q1" s="227"/>
    </row>
    <row r="2" spans="1:28" ht="45" customHeight="1">
      <c r="B2" s="228" t="s">
        <v>15</v>
      </c>
      <c r="C2" s="228"/>
      <c r="D2" s="228"/>
      <c r="E2" s="228"/>
      <c r="F2" s="228"/>
      <c r="G2" s="228"/>
      <c r="H2" s="228"/>
      <c r="I2" s="228"/>
      <c r="J2" s="228"/>
      <c r="K2" s="228"/>
      <c r="L2" s="228"/>
      <c r="M2" s="228"/>
      <c r="N2" s="228"/>
      <c r="O2" s="228"/>
      <c r="P2" s="228"/>
      <c r="Q2" s="228"/>
      <c r="X2" s="62" t="s">
        <v>91</v>
      </c>
    </row>
    <row r="3" spans="1:28" ht="20.25" customHeight="1">
      <c r="B3" s="229" t="s">
        <v>96</v>
      </c>
      <c r="C3" s="229"/>
      <c r="D3" s="229"/>
      <c r="E3" s="229"/>
      <c r="F3" s="229"/>
      <c r="G3" s="229"/>
      <c r="H3" s="229"/>
      <c r="I3" s="229"/>
      <c r="J3" s="229"/>
      <c r="K3" s="229"/>
      <c r="L3" s="229"/>
      <c r="M3" s="229"/>
      <c r="N3" s="229"/>
      <c r="O3" s="229"/>
      <c r="P3" s="229"/>
      <c r="Q3" s="229"/>
    </row>
    <row r="4" spans="1:28" ht="82.15" customHeight="1">
      <c r="A4" s="124"/>
      <c r="B4" s="220" t="s">
        <v>16</v>
      </c>
      <c r="C4" s="230" t="s">
        <v>97</v>
      </c>
      <c r="D4" s="231"/>
      <c r="E4" s="218" t="s">
        <v>17</v>
      </c>
      <c r="F4" s="220" t="s">
        <v>18</v>
      </c>
      <c r="G4" s="220" t="s">
        <v>74</v>
      </c>
      <c r="H4" s="220" t="s">
        <v>19</v>
      </c>
      <c r="I4" s="220"/>
      <c r="J4" s="234" t="s">
        <v>20</v>
      </c>
      <c r="K4" s="234"/>
      <c r="L4" s="220" t="s">
        <v>21</v>
      </c>
      <c r="M4" s="220" t="s">
        <v>22</v>
      </c>
      <c r="N4" s="220" t="s">
        <v>23</v>
      </c>
      <c r="O4" s="218" t="s">
        <v>24</v>
      </c>
      <c r="P4" s="220" t="s">
        <v>25</v>
      </c>
      <c r="Q4" s="220" t="s">
        <v>90</v>
      </c>
      <c r="R4" s="215"/>
      <c r="S4" s="117"/>
      <c r="T4" s="117"/>
      <c r="U4" s="117"/>
      <c r="V4" s="117"/>
      <c r="W4" s="117"/>
    </row>
    <row r="5" spans="1:28" ht="15.6" hidden="1" customHeight="1">
      <c r="B5" s="220"/>
      <c r="C5" s="232"/>
      <c r="D5" s="233"/>
      <c r="E5" s="218"/>
      <c r="F5" s="220"/>
      <c r="G5" s="220"/>
      <c r="H5" s="92" t="s">
        <v>26</v>
      </c>
      <c r="I5" s="92" t="s">
        <v>27</v>
      </c>
      <c r="J5" s="92" t="s">
        <v>26</v>
      </c>
      <c r="K5" s="92" t="s">
        <v>27</v>
      </c>
      <c r="L5" s="220"/>
      <c r="M5" s="220"/>
      <c r="N5" s="221"/>
      <c r="O5" s="219"/>
      <c r="P5" s="221"/>
      <c r="Q5" s="220"/>
      <c r="R5" s="215"/>
      <c r="Y5" s="225" t="s">
        <v>92</v>
      </c>
      <c r="Z5" s="225"/>
      <c r="AA5" s="225"/>
      <c r="AB5" s="225"/>
    </row>
    <row r="6" spans="1:28" ht="13.9" hidden="1" customHeight="1">
      <c r="B6" s="131">
        <v>1</v>
      </c>
      <c r="C6" s="132">
        <v>2</v>
      </c>
      <c r="D6" s="133"/>
      <c r="E6" s="131">
        <v>3</v>
      </c>
      <c r="F6" s="131">
        <v>4</v>
      </c>
      <c r="G6" s="131">
        <v>5</v>
      </c>
      <c r="H6" s="131">
        <v>6</v>
      </c>
      <c r="I6" s="131">
        <v>7</v>
      </c>
      <c r="J6" s="131">
        <v>8</v>
      </c>
      <c r="K6" s="131">
        <v>9</v>
      </c>
      <c r="L6" s="131">
        <v>10</v>
      </c>
      <c r="M6" s="131">
        <v>11</v>
      </c>
      <c r="N6" s="131">
        <v>12</v>
      </c>
      <c r="O6" s="131">
        <v>13</v>
      </c>
      <c r="P6" s="131">
        <v>14</v>
      </c>
      <c r="Q6" s="131">
        <v>15</v>
      </c>
      <c r="R6" s="215"/>
      <c r="S6" s="116"/>
      <c r="T6" s="116"/>
      <c r="U6" s="116"/>
      <c r="V6" s="116"/>
      <c r="W6" s="116"/>
      <c r="Y6" s="225"/>
      <c r="Z6" s="225"/>
      <c r="AA6" s="225"/>
      <c r="AB6" s="225"/>
    </row>
    <row r="7" spans="1:28" ht="24" hidden="1" customHeight="1">
      <c r="B7" s="92">
        <f>SUBTOTAL(3,$C$7:C7)</f>
        <v>0</v>
      </c>
      <c r="C7" s="93" t="str">
        <f>Proceeding!C22</f>
        <v xml:space="preserve">P V CHOWDARY </v>
      </c>
      <c r="D7" s="94" t="str">
        <f>Proceeding!F22</f>
        <v>SA (PS)</v>
      </c>
      <c r="E7" s="95"/>
      <c r="F7" s="95" t="s">
        <v>2</v>
      </c>
      <c r="G7" s="92" t="str">
        <f>Proceeding!H22</f>
        <v>01-Jun-2021</v>
      </c>
      <c r="H7" s="96"/>
      <c r="I7" s="96"/>
      <c r="J7" s="96"/>
      <c r="K7" s="96"/>
      <c r="L7" s="97" t="str">
        <f>Proceeding!I22</f>
        <v>01-Jun-2022</v>
      </c>
      <c r="M7" s="92" t="str">
        <f>Proceeding!J22</f>
        <v xml:space="preserve">54060-133900 </v>
      </c>
      <c r="N7" s="92">
        <f>Proceeding!K22</f>
        <v>80910</v>
      </c>
      <c r="O7" s="92">
        <f>Proceeding!L22</f>
        <v>2090</v>
      </c>
      <c r="P7" s="92">
        <f>Proceeding!M22</f>
        <v>83000</v>
      </c>
      <c r="Q7" s="96"/>
      <c r="R7" s="126">
        <f>DATE(S7,T7,U7)</f>
        <v>44713</v>
      </c>
      <c r="S7" s="35">
        <f>YEAR(L7)</f>
        <v>2022</v>
      </c>
      <c r="T7" s="35">
        <f>MONTH(L7)</f>
        <v>6</v>
      </c>
      <c r="U7" s="35">
        <v>1</v>
      </c>
      <c r="Y7" s="225"/>
      <c r="Z7" s="225"/>
      <c r="AA7" s="225"/>
      <c r="AB7" s="225"/>
    </row>
    <row r="8" spans="1:28" ht="24" hidden="1" customHeight="1">
      <c r="B8" s="130">
        <f>SUBTOTAL(3,$C$7:C8)</f>
        <v>0</v>
      </c>
      <c r="C8" s="93" t="str">
        <f>Proceeding!C23</f>
        <v>A V N H PRASAD</v>
      </c>
      <c r="D8" s="94" t="str">
        <f>Proceeding!F23</f>
        <v>SA(HIN)</v>
      </c>
      <c r="E8" s="95"/>
      <c r="F8" s="95" t="s">
        <v>2</v>
      </c>
      <c r="G8" s="92" t="str">
        <f>Proceeding!H23</f>
        <v>01-Aug-2021</v>
      </c>
      <c r="H8" s="96"/>
      <c r="I8" s="96"/>
      <c r="J8" s="96"/>
      <c r="K8" s="96"/>
      <c r="L8" s="97" t="str">
        <f>Proceeding!I23</f>
        <v>01-Aug-2022</v>
      </c>
      <c r="M8" s="92" t="str">
        <f>Proceeding!J23</f>
        <v>44570- 121280</v>
      </c>
      <c r="N8" s="92">
        <f>Proceeding!K23</f>
        <v>61960</v>
      </c>
      <c r="O8" s="92">
        <f>Proceeding!L23</f>
        <v>1700</v>
      </c>
      <c r="P8" s="92">
        <f>Proceeding!M23</f>
        <v>63660</v>
      </c>
      <c r="Q8" s="96"/>
      <c r="R8" s="126">
        <f t="shared" ref="R8:R56" si="0">DATE(S8,T8,U8)</f>
        <v>44774</v>
      </c>
      <c r="S8" s="35">
        <f t="shared" ref="S8:S55" si="1">YEAR(L8)</f>
        <v>2022</v>
      </c>
      <c r="T8" s="35">
        <f t="shared" ref="T8:T55" si="2">MONTH(L8)</f>
        <v>8</v>
      </c>
      <c r="U8" s="35">
        <v>1</v>
      </c>
      <c r="Y8" s="226" t="s">
        <v>93</v>
      </c>
      <c r="Z8" s="226"/>
      <c r="AA8" s="226"/>
      <c r="AB8" s="226"/>
    </row>
    <row r="9" spans="1:28" ht="24" hidden="1" customHeight="1">
      <c r="B9" s="130">
        <f>SUBTOTAL(3,$C$7:C9)</f>
        <v>0</v>
      </c>
      <c r="C9" s="93" t="str">
        <f>Proceeding!C24</f>
        <v>K KRISHNAN</v>
      </c>
      <c r="D9" s="94" t="str">
        <f>Proceeding!F24</f>
        <v>P.Et</v>
      </c>
      <c r="E9" s="95"/>
      <c r="F9" s="95" t="s">
        <v>2</v>
      </c>
      <c r="G9" s="92" t="str">
        <f>Proceeding!H24</f>
        <v>01-Oct-2021</v>
      </c>
      <c r="H9" s="96"/>
      <c r="I9" s="96"/>
      <c r="J9" s="96"/>
      <c r="K9" s="96"/>
      <c r="L9" s="97" t="str">
        <f>Proceeding!I24</f>
        <v>01-Oct-2022</v>
      </c>
      <c r="M9" s="92" t="str">
        <f>Proceeding!J24</f>
        <v>44570- 121280</v>
      </c>
      <c r="N9" s="92">
        <f>Proceeding!K24</f>
        <v>87480</v>
      </c>
      <c r="O9" s="92">
        <f>Proceeding!L24</f>
        <v>2240</v>
      </c>
      <c r="P9" s="92">
        <f>Proceeding!M24</f>
        <v>89720</v>
      </c>
      <c r="Q9" s="96"/>
      <c r="R9" s="126">
        <f t="shared" si="0"/>
        <v>44835</v>
      </c>
      <c r="S9" s="35">
        <f t="shared" si="1"/>
        <v>2022</v>
      </c>
      <c r="T9" s="35">
        <f t="shared" si="2"/>
        <v>10</v>
      </c>
      <c r="U9" s="35">
        <v>1</v>
      </c>
      <c r="Y9" s="226"/>
      <c r="Z9" s="226"/>
      <c r="AA9" s="226"/>
      <c r="AB9" s="226"/>
    </row>
    <row r="10" spans="1:28" ht="24" hidden="1" customHeight="1">
      <c r="B10" s="130">
        <f>SUBTOTAL(3,$C$7:C10)</f>
        <v>0</v>
      </c>
      <c r="C10" s="93" t="str">
        <f>Proceeding!C25</f>
        <v>V SRINIVASA RAO</v>
      </c>
      <c r="D10" s="94" t="str">
        <f>Proceeding!F25</f>
        <v>SA(MATHS)</v>
      </c>
      <c r="E10" s="95"/>
      <c r="F10" s="95" t="s">
        <v>2</v>
      </c>
      <c r="G10" s="92" t="str">
        <f>Proceeding!H25</f>
        <v>01-Oct-2021</v>
      </c>
      <c r="H10" s="96"/>
      <c r="I10" s="96"/>
      <c r="J10" s="96"/>
      <c r="K10" s="96"/>
      <c r="L10" s="97" t="str">
        <f>Proceeding!I25</f>
        <v>01-Oct-2022</v>
      </c>
      <c r="M10" s="92" t="str">
        <f>Proceeding!J25</f>
        <v xml:space="preserve">54060-133900 </v>
      </c>
      <c r="N10" s="92">
        <f>Proceeding!K25</f>
        <v>76730</v>
      </c>
      <c r="O10" s="92">
        <f>Proceeding!L25</f>
        <v>2090</v>
      </c>
      <c r="P10" s="92">
        <f>Proceeding!M25</f>
        <v>78820</v>
      </c>
      <c r="Q10" s="96"/>
      <c r="R10" s="126">
        <f t="shared" si="0"/>
        <v>44835</v>
      </c>
      <c r="S10" s="35">
        <f t="shared" si="1"/>
        <v>2022</v>
      </c>
      <c r="T10" s="35">
        <f t="shared" si="2"/>
        <v>10</v>
      </c>
      <c r="U10" s="35">
        <v>1</v>
      </c>
      <c r="Y10" s="90"/>
      <c r="Z10" s="90"/>
      <c r="AA10" s="90"/>
      <c r="AB10" s="91"/>
    </row>
    <row r="11" spans="1:28" ht="24" hidden="1" customHeight="1">
      <c r="B11" s="130">
        <f>SUBTOTAL(3,$C$7:C11)</f>
        <v>0</v>
      </c>
      <c r="C11" s="93" t="str">
        <f>Proceeding!C26</f>
        <v>D SARATH CHANDRA</v>
      </c>
      <c r="D11" s="94" t="str">
        <f>Proceeding!F26</f>
        <v>SA(SS)</v>
      </c>
      <c r="E11" s="95"/>
      <c r="F11" s="95" t="s">
        <v>2</v>
      </c>
      <c r="G11" s="92" t="str">
        <f>Proceeding!H26</f>
        <v>01-Nov-2021</v>
      </c>
      <c r="H11" s="174" t="s">
        <v>201</v>
      </c>
      <c r="I11" s="96"/>
      <c r="J11" s="174" t="s">
        <v>201</v>
      </c>
      <c r="K11" s="96"/>
      <c r="L11" s="97" t="str">
        <f>Proceeding!I26</f>
        <v>01-Nov-2022</v>
      </c>
      <c r="M11" s="92" t="str">
        <f>Proceeding!J26</f>
        <v xml:space="preserve">54060-133900 </v>
      </c>
      <c r="N11" s="92">
        <f>Proceeding!K26</f>
        <v>74770</v>
      </c>
      <c r="O11" s="92">
        <f>Proceeding!L26</f>
        <v>1960</v>
      </c>
      <c r="P11" s="92">
        <f>Proceeding!M26</f>
        <v>76730</v>
      </c>
      <c r="Q11" s="96"/>
      <c r="R11" s="126">
        <f t="shared" si="0"/>
        <v>44866</v>
      </c>
      <c r="S11" s="35">
        <f t="shared" si="1"/>
        <v>2022</v>
      </c>
      <c r="T11" s="35">
        <f t="shared" si="2"/>
        <v>11</v>
      </c>
      <c r="U11" s="35">
        <v>1</v>
      </c>
    </row>
    <row r="12" spans="1:28" ht="24" hidden="1" customHeight="1">
      <c r="B12" s="130">
        <f>SUBTOTAL(3,$C$7:C12)</f>
        <v>0</v>
      </c>
      <c r="C12" s="93" t="str">
        <f>Proceeding!C27</f>
        <v>G CHAMUNDESWARI</v>
      </c>
      <c r="D12" s="94" t="str">
        <f>Proceeding!F27</f>
        <v>SA(HIN)</v>
      </c>
      <c r="E12" s="95"/>
      <c r="F12" s="95" t="s">
        <v>2</v>
      </c>
      <c r="G12" s="92" t="str">
        <f>Proceeding!H27</f>
        <v>01-Nov-2021</v>
      </c>
      <c r="H12" s="174" t="s">
        <v>201</v>
      </c>
      <c r="I12" s="96"/>
      <c r="J12" s="174" t="s">
        <v>201</v>
      </c>
      <c r="K12" s="96"/>
      <c r="L12" s="97" t="str">
        <f>Proceeding!I27</f>
        <v>01-Nov-2022</v>
      </c>
      <c r="M12" s="92" t="str">
        <f>Proceeding!J27</f>
        <v>44570- 121280</v>
      </c>
      <c r="N12" s="92">
        <f>Proceeding!K27</f>
        <v>61960</v>
      </c>
      <c r="O12" s="92">
        <f>Proceeding!L27</f>
        <v>1700</v>
      </c>
      <c r="P12" s="92">
        <f>Proceeding!M27</f>
        <v>63660</v>
      </c>
      <c r="Q12" s="92"/>
      <c r="R12" s="126">
        <f t="shared" si="0"/>
        <v>44866</v>
      </c>
      <c r="S12" s="35">
        <f t="shared" si="1"/>
        <v>2022</v>
      </c>
      <c r="T12" s="35">
        <f t="shared" si="2"/>
        <v>11</v>
      </c>
      <c r="U12" s="35">
        <v>1</v>
      </c>
    </row>
    <row r="13" spans="1:28" ht="24" customHeight="1">
      <c r="B13" s="130">
        <f>SUBTOTAL(3,$C$7:C13)</f>
        <v>1</v>
      </c>
      <c r="C13" s="93" t="str">
        <f>Proceeding!C28</f>
        <v>SANKURU SULOCHANA</v>
      </c>
      <c r="D13" s="94" t="str">
        <f>Proceeding!F28</f>
        <v>SA (BS)</v>
      </c>
      <c r="E13" s="95"/>
      <c r="F13" s="95" t="s">
        <v>2</v>
      </c>
      <c r="G13" s="92" t="str">
        <f>Proceeding!H28</f>
        <v>01-Dec-2021</v>
      </c>
      <c r="H13" s="96"/>
      <c r="I13" s="96"/>
      <c r="J13" s="96"/>
      <c r="K13" s="96"/>
      <c r="L13" s="97" t="str">
        <f>Proceeding!I28</f>
        <v>01-Dec-2022</v>
      </c>
      <c r="M13" s="92" t="str">
        <f>Proceeding!J28</f>
        <v>45830-  124380</v>
      </c>
      <c r="N13" s="92">
        <f>Proceeding!K28</f>
        <v>63660</v>
      </c>
      <c r="O13" s="92">
        <f>Proceeding!L28</f>
        <v>1700</v>
      </c>
      <c r="P13" s="92">
        <f>Proceeding!M28</f>
        <v>65360</v>
      </c>
      <c r="Q13" s="92"/>
      <c r="R13" s="126">
        <f t="shared" si="0"/>
        <v>44896</v>
      </c>
      <c r="S13" s="35">
        <f t="shared" si="1"/>
        <v>2022</v>
      </c>
      <c r="T13" s="35">
        <f t="shared" si="2"/>
        <v>12</v>
      </c>
      <c r="U13" s="35">
        <v>1</v>
      </c>
    </row>
    <row r="14" spans="1:28" ht="24" customHeight="1">
      <c r="B14" s="130">
        <f>SUBTOTAL(3,$C$7:C14)</f>
        <v>2</v>
      </c>
      <c r="C14" s="93" t="str">
        <f>Proceeding!C29</f>
        <v>M V NAGAIAH</v>
      </c>
      <c r="D14" s="94" t="str">
        <f>Proceeding!F29</f>
        <v>SA(ENG)</v>
      </c>
      <c r="E14" s="95"/>
      <c r="F14" s="95" t="s">
        <v>2</v>
      </c>
      <c r="G14" s="92" t="str">
        <f>Proceeding!H29</f>
        <v>01-Dec-2021</v>
      </c>
      <c r="H14" s="96"/>
      <c r="I14" s="96"/>
      <c r="J14" s="96"/>
      <c r="K14" s="96"/>
      <c r="L14" s="97" t="str">
        <f>Proceeding!I29</f>
        <v>01-Dec-2022</v>
      </c>
      <c r="M14" s="92" t="str">
        <f>Proceeding!J29</f>
        <v>44570- 121280</v>
      </c>
      <c r="N14" s="92">
        <f>Proceeding!K29</f>
        <v>72810</v>
      </c>
      <c r="O14" s="92">
        <f>Proceeding!L29</f>
        <v>1960</v>
      </c>
      <c r="P14" s="92">
        <f>Proceeding!M29</f>
        <v>74770</v>
      </c>
      <c r="Q14" s="92"/>
      <c r="R14" s="126">
        <f t="shared" si="0"/>
        <v>44896</v>
      </c>
      <c r="S14" s="35">
        <f t="shared" si="1"/>
        <v>2022</v>
      </c>
      <c r="T14" s="35">
        <f t="shared" si="2"/>
        <v>12</v>
      </c>
      <c r="U14" s="35">
        <v>1</v>
      </c>
    </row>
    <row r="15" spans="1:28" ht="24" hidden="1" customHeight="1">
      <c r="B15" s="130">
        <f>SUBTOTAL(3,$C$7:C15)</f>
        <v>2</v>
      </c>
      <c r="C15" s="93">
        <f>Proceeding!C30</f>
        <v>0</v>
      </c>
      <c r="D15" s="94">
        <f>Proceeding!F30</f>
        <v>0</v>
      </c>
      <c r="E15" s="95"/>
      <c r="F15" s="95" t="s">
        <v>2</v>
      </c>
      <c r="G15" s="92" t="str">
        <f>Proceeding!H30</f>
        <v/>
      </c>
      <c r="H15" s="96"/>
      <c r="I15" s="96"/>
      <c r="J15" s="96"/>
      <c r="K15" s="96"/>
      <c r="L15" s="97" t="str">
        <f>Proceeding!I30</f>
        <v/>
      </c>
      <c r="M15" s="92">
        <f>Proceeding!J30</f>
        <v>0</v>
      </c>
      <c r="N15" s="92">
        <f>Proceeding!K30</f>
        <v>0</v>
      </c>
      <c r="O15" s="92" t="str">
        <f>Proceeding!L30</f>
        <v/>
      </c>
      <c r="P15" s="92" t="str">
        <f>Proceeding!M30</f>
        <v/>
      </c>
      <c r="Q15" s="92"/>
      <c r="R15" s="126" t="e">
        <f t="shared" si="0"/>
        <v>#VALUE!</v>
      </c>
      <c r="S15" s="35" t="e">
        <f t="shared" si="1"/>
        <v>#VALUE!</v>
      </c>
      <c r="T15" s="35" t="e">
        <f t="shared" si="2"/>
        <v>#VALUE!</v>
      </c>
      <c r="U15" s="35">
        <v>1</v>
      </c>
    </row>
    <row r="16" spans="1:28" ht="24" hidden="1" customHeight="1">
      <c r="B16" s="130">
        <f>SUBTOTAL(3,$C$7:C16)</f>
        <v>2</v>
      </c>
      <c r="C16" s="93">
        <f>Proceeding!C31</f>
        <v>0</v>
      </c>
      <c r="D16" s="94">
        <f>Proceeding!F31</f>
        <v>0</v>
      </c>
      <c r="E16" s="95"/>
      <c r="F16" s="95" t="s">
        <v>2</v>
      </c>
      <c r="G16" s="92" t="str">
        <f>Proceeding!H31</f>
        <v/>
      </c>
      <c r="H16" s="96"/>
      <c r="I16" s="96"/>
      <c r="J16" s="96"/>
      <c r="K16" s="96"/>
      <c r="L16" s="97" t="str">
        <f>Proceeding!I31</f>
        <v/>
      </c>
      <c r="M16" s="92">
        <f>Proceeding!J31</f>
        <v>0</v>
      </c>
      <c r="N16" s="92">
        <f>Proceeding!K31</f>
        <v>0</v>
      </c>
      <c r="O16" s="92" t="str">
        <f>Proceeding!L31</f>
        <v/>
      </c>
      <c r="P16" s="92" t="str">
        <f>Proceeding!M31</f>
        <v/>
      </c>
      <c r="Q16" s="92"/>
      <c r="R16" s="126" t="e">
        <f t="shared" si="0"/>
        <v>#VALUE!</v>
      </c>
      <c r="S16" s="35" t="e">
        <f t="shared" si="1"/>
        <v>#VALUE!</v>
      </c>
      <c r="T16" s="35" t="e">
        <f t="shared" si="2"/>
        <v>#VALUE!</v>
      </c>
      <c r="U16" s="35">
        <v>1</v>
      </c>
    </row>
    <row r="17" spans="2:21" ht="24" hidden="1" customHeight="1">
      <c r="B17" s="130">
        <f>SUBTOTAL(3,$C$7:C17)</f>
        <v>2</v>
      </c>
      <c r="C17" s="93">
        <f>Proceeding!C32</f>
        <v>0</v>
      </c>
      <c r="D17" s="94">
        <f>Proceeding!F32</f>
        <v>0</v>
      </c>
      <c r="E17" s="95"/>
      <c r="F17" s="95" t="s">
        <v>2</v>
      </c>
      <c r="G17" s="92" t="str">
        <f>Proceeding!H32</f>
        <v/>
      </c>
      <c r="H17" s="96"/>
      <c r="I17" s="96"/>
      <c r="J17" s="96"/>
      <c r="K17" s="96"/>
      <c r="L17" s="97" t="str">
        <f>Proceeding!I32</f>
        <v/>
      </c>
      <c r="M17" s="92">
        <f>Proceeding!J32</f>
        <v>0</v>
      </c>
      <c r="N17" s="92">
        <f>Proceeding!K32</f>
        <v>0</v>
      </c>
      <c r="O17" s="92" t="str">
        <f>Proceeding!L32</f>
        <v/>
      </c>
      <c r="P17" s="92" t="str">
        <f>Proceeding!M32</f>
        <v/>
      </c>
      <c r="Q17" s="92"/>
      <c r="R17" s="126" t="e">
        <f t="shared" si="0"/>
        <v>#VALUE!</v>
      </c>
      <c r="S17" s="35" t="e">
        <f t="shared" si="1"/>
        <v>#VALUE!</v>
      </c>
      <c r="T17" s="35" t="e">
        <f t="shared" si="2"/>
        <v>#VALUE!</v>
      </c>
      <c r="U17" s="35">
        <v>1</v>
      </c>
    </row>
    <row r="18" spans="2:21" ht="24" hidden="1" customHeight="1">
      <c r="B18" s="130">
        <f>SUBTOTAL(3,$C$7:C18)</f>
        <v>2</v>
      </c>
      <c r="C18" s="93">
        <f>Proceeding!C33</f>
        <v>0</v>
      </c>
      <c r="D18" s="94">
        <f>Proceeding!F33</f>
        <v>0</v>
      </c>
      <c r="E18" s="95"/>
      <c r="F18" s="95" t="s">
        <v>2</v>
      </c>
      <c r="G18" s="92" t="str">
        <f>Proceeding!H33</f>
        <v/>
      </c>
      <c r="H18" s="96"/>
      <c r="I18" s="96"/>
      <c r="J18" s="96"/>
      <c r="K18" s="96"/>
      <c r="L18" s="97" t="str">
        <f>Proceeding!I33</f>
        <v/>
      </c>
      <c r="M18" s="92">
        <f>Proceeding!J33</f>
        <v>0</v>
      </c>
      <c r="N18" s="92">
        <f>Proceeding!K33</f>
        <v>0</v>
      </c>
      <c r="O18" s="92" t="str">
        <f>Proceeding!L33</f>
        <v/>
      </c>
      <c r="P18" s="92" t="str">
        <f>Proceeding!M33</f>
        <v/>
      </c>
      <c r="Q18" s="92"/>
      <c r="R18" s="126" t="e">
        <f t="shared" si="0"/>
        <v>#VALUE!</v>
      </c>
      <c r="S18" s="35" t="e">
        <f t="shared" si="1"/>
        <v>#VALUE!</v>
      </c>
      <c r="T18" s="35" t="e">
        <f t="shared" si="2"/>
        <v>#VALUE!</v>
      </c>
      <c r="U18" s="35">
        <v>1</v>
      </c>
    </row>
    <row r="19" spans="2:21" ht="24" hidden="1" customHeight="1">
      <c r="B19" s="130">
        <f>SUBTOTAL(3,$C$7:C19)</f>
        <v>2</v>
      </c>
      <c r="C19" s="93">
        <f>Proceeding!C34</f>
        <v>0</v>
      </c>
      <c r="D19" s="94">
        <f>Proceeding!F34</f>
        <v>0</v>
      </c>
      <c r="E19" s="95"/>
      <c r="F19" s="95" t="s">
        <v>2</v>
      </c>
      <c r="G19" s="92" t="str">
        <f>Proceeding!H34</f>
        <v/>
      </c>
      <c r="H19" s="96"/>
      <c r="I19" s="96"/>
      <c r="J19" s="96"/>
      <c r="K19" s="96"/>
      <c r="L19" s="97" t="str">
        <f>Proceeding!I34</f>
        <v/>
      </c>
      <c r="M19" s="92">
        <f>Proceeding!J34</f>
        <v>0</v>
      </c>
      <c r="N19" s="92">
        <f>Proceeding!K34</f>
        <v>0</v>
      </c>
      <c r="O19" s="92" t="str">
        <f>Proceeding!L34</f>
        <v/>
      </c>
      <c r="P19" s="92" t="str">
        <f>Proceeding!M34</f>
        <v/>
      </c>
      <c r="Q19" s="92"/>
      <c r="R19" s="126" t="e">
        <f t="shared" si="0"/>
        <v>#VALUE!</v>
      </c>
      <c r="S19" s="35" t="e">
        <f t="shared" si="1"/>
        <v>#VALUE!</v>
      </c>
      <c r="T19" s="35" t="e">
        <f t="shared" si="2"/>
        <v>#VALUE!</v>
      </c>
      <c r="U19" s="35">
        <v>1</v>
      </c>
    </row>
    <row r="20" spans="2:21" ht="24" hidden="1" customHeight="1">
      <c r="B20" s="130">
        <f>SUBTOTAL(3,$C$7:C20)</f>
        <v>2</v>
      </c>
      <c r="C20" s="93">
        <f>Proceeding!C35</f>
        <v>0</v>
      </c>
      <c r="D20" s="94">
        <f>Proceeding!F35</f>
        <v>0</v>
      </c>
      <c r="E20" s="95"/>
      <c r="F20" s="95" t="s">
        <v>2</v>
      </c>
      <c r="G20" s="92" t="str">
        <f>Proceeding!H35</f>
        <v/>
      </c>
      <c r="H20" s="96"/>
      <c r="I20" s="96"/>
      <c r="J20" s="96"/>
      <c r="K20" s="96"/>
      <c r="L20" s="97" t="str">
        <f>Proceeding!I35</f>
        <v/>
      </c>
      <c r="M20" s="92">
        <f>Proceeding!J35</f>
        <v>0</v>
      </c>
      <c r="N20" s="92">
        <f>Proceeding!K35</f>
        <v>0</v>
      </c>
      <c r="O20" s="92" t="str">
        <f>Proceeding!L35</f>
        <v/>
      </c>
      <c r="P20" s="92" t="str">
        <f>Proceeding!M35</f>
        <v/>
      </c>
      <c r="Q20" s="92"/>
      <c r="R20" s="126" t="e">
        <f t="shared" si="0"/>
        <v>#VALUE!</v>
      </c>
      <c r="S20" s="35" t="e">
        <f t="shared" si="1"/>
        <v>#VALUE!</v>
      </c>
      <c r="T20" s="35" t="e">
        <f t="shared" si="2"/>
        <v>#VALUE!</v>
      </c>
      <c r="U20" s="35">
        <v>1</v>
      </c>
    </row>
    <row r="21" spans="2:21" ht="24" hidden="1" customHeight="1">
      <c r="B21" s="130">
        <f>SUBTOTAL(3,$C$7:C21)</f>
        <v>2</v>
      </c>
      <c r="C21" s="93">
        <f>Proceeding!C36</f>
        <v>0</v>
      </c>
      <c r="D21" s="94">
        <f>Proceeding!F36</f>
        <v>0</v>
      </c>
      <c r="E21" s="95"/>
      <c r="F21" s="95" t="s">
        <v>2</v>
      </c>
      <c r="G21" s="92" t="str">
        <f>Proceeding!H36</f>
        <v/>
      </c>
      <c r="H21" s="96"/>
      <c r="I21" s="96"/>
      <c r="J21" s="96"/>
      <c r="K21" s="96"/>
      <c r="L21" s="97" t="str">
        <f>Proceeding!I36</f>
        <v/>
      </c>
      <c r="M21" s="92">
        <f>Proceeding!J36</f>
        <v>0</v>
      </c>
      <c r="N21" s="92">
        <f>Proceeding!K36</f>
        <v>0</v>
      </c>
      <c r="O21" s="92" t="str">
        <f>Proceeding!L36</f>
        <v/>
      </c>
      <c r="P21" s="92" t="str">
        <f>Proceeding!M36</f>
        <v/>
      </c>
      <c r="Q21" s="92"/>
      <c r="R21" s="126" t="e">
        <f t="shared" si="0"/>
        <v>#VALUE!</v>
      </c>
      <c r="S21" s="35" t="e">
        <f t="shared" si="1"/>
        <v>#VALUE!</v>
      </c>
      <c r="T21" s="35" t="e">
        <f t="shared" si="2"/>
        <v>#VALUE!</v>
      </c>
      <c r="U21" s="35">
        <v>1</v>
      </c>
    </row>
    <row r="22" spans="2:21" ht="24" hidden="1" customHeight="1">
      <c r="B22" s="130">
        <f>SUBTOTAL(3,$C$7:C22)</f>
        <v>2</v>
      </c>
      <c r="C22" s="93">
        <f>Proceeding!C37</f>
        <v>0</v>
      </c>
      <c r="D22" s="94">
        <f>Proceeding!F37</f>
        <v>0</v>
      </c>
      <c r="E22" s="95"/>
      <c r="F22" s="95" t="s">
        <v>2</v>
      </c>
      <c r="G22" s="92" t="str">
        <f>Proceeding!H37</f>
        <v/>
      </c>
      <c r="H22" s="96"/>
      <c r="I22" s="96"/>
      <c r="J22" s="96"/>
      <c r="K22" s="96"/>
      <c r="L22" s="97" t="str">
        <f>Proceeding!I37</f>
        <v/>
      </c>
      <c r="M22" s="92">
        <f>Proceeding!J37</f>
        <v>0</v>
      </c>
      <c r="N22" s="92">
        <f>Proceeding!K37</f>
        <v>0</v>
      </c>
      <c r="O22" s="92" t="str">
        <f>Proceeding!L37</f>
        <v/>
      </c>
      <c r="P22" s="92" t="str">
        <f>Proceeding!M37</f>
        <v/>
      </c>
      <c r="Q22" s="92"/>
      <c r="R22" s="126" t="e">
        <f t="shared" si="0"/>
        <v>#VALUE!</v>
      </c>
      <c r="S22" s="35" t="e">
        <f t="shared" si="1"/>
        <v>#VALUE!</v>
      </c>
      <c r="T22" s="35" t="e">
        <f t="shared" si="2"/>
        <v>#VALUE!</v>
      </c>
      <c r="U22" s="35">
        <v>1</v>
      </c>
    </row>
    <row r="23" spans="2:21" ht="24" hidden="1" customHeight="1">
      <c r="B23" s="130">
        <f>SUBTOTAL(3,$C$7:C23)</f>
        <v>2</v>
      </c>
      <c r="C23" s="93">
        <f>Proceeding!C38</f>
        <v>0</v>
      </c>
      <c r="D23" s="94">
        <f>Proceeding!F38</f>
        <v>0</v>
      </c>
      <c r="E23" s="95"/>
      <c r="F23" s="95" t="s">
        <v>2</v>
      </c>
      <c r="G23" s="92" t="str">
        <f>Proceeding!H38</f>
        <v/>
      </c>
      <c r="H23" s="96"/>
      <c r="I23" s="96"/>
      <c r="J23" s="96"/>
      <c r="K23" s="96"/>
      <c r="L23" s="97" t="str">
        <f>Proceeding!I38</f>
        <v/>
      </c>
      <c r="M23" s="92">
        <f>Proceeding!J38</f>
        <v>0</v>
      </c>
      <c r="N23" s="92">
        <f>Proceeding!K38</f>
        <v>0</v>
      </c>
      <c r="O23" s="92" t="str">
        <f>Proceeding!L38</f>
        <v/>
      </c>
      <c r="P23" s="92" t="str">
        <f>Proceeding!M38</f>
        <v/>
      </c>
      <c r="Q23" s="92"/>
      <c r="R23" s="126" t="e">
        <f t="shared" si="0"/>
        <v>#VALUE!</v>
      </c>
      <c r="S23" s="35" t="e">
        <f t="shared" si="1"/>
        <v>#VALUE!</v>
      </c>
      <c r="T23" s="35" t="e">
        <f t="shared" si="2"/>
        <v>#VALUE!</v>
      </c>
      <c r="U23" s="35">
        <v>1</v>
      </c>
    </row>
    <row r="24" spans="2:21" ht="24" hidden="1" customHeight="1">
      <c r="B24" s="130">
        <f>SUBTOTAL(3,$C$7:C24)</f>
        <v>2</v>
      </c>
      <c r="C24" s="93">
        <f>Proceeding!C39</f>
        <v>0</v>
      </c>
      <c r="D24" s="94">
        <f>Proceeding!F39</f>
        <v>0</v>
      </c>
      <c r="E24" s="95"/>
      <c r="F24" s="95" t="s">
        <v>2</v>
      </c>
      <c r="G24" s="92" t="str">
        <f>Proceeding!H39</f>
        <v/>
      </c>
      <c r="H24" s="96"/>
      <c r="I24" s="96"/>
      <c r="J24" s="96"/>
      <c r="K24" s="96"/>
      <c r="L24" s="97" t="str">
        <f>Proceeding!I39</f>
        <v/>
      </c>
      <c r="M24" s="92">
        <f>Proceeding!J39</f>
        <v>0</v>
      </c>
      <c r="N24" s="92">
        <f>Proceeding!K39</f>
        <v>0</v>
      </c>
      <c r="O24" s="92" t="str">
        <f>Proceeding!L39</f>
        <v/>
      </c>
      <c r="P24" s="92" t="str">
        <f>Proceeding!M39</f>
        <v/>
      </c>
      <c r="Q24" s="92"/>
      <c r="R24" s="126" t="e">
        <f t="shared" si="0"/>
        <v>#VALUE!</v>
      </c>
      <c r="S24" s="35" t="e">
        <f t="shared" si="1"/>
        <v>#VALUE!</v>
      </c>
      <c r="T24" s="35" t="e">
        <f t="shared" si="2"/>
        <v>#VALUE!</v>
      </c>
      <c r="U24" s="35">
        <v>1</v>
      </c>
    </row>
    <row r="25" spans="2:21" ht="24" hidden="1" customHeight="1">
      <c r="B25" s="130">
        <f>SUBTOTAL(3,$C$7:C25)</f>
        <v>2</v>
      </c>
      <c r="C25" s="93">
        <f>Proceeding!C40</f>
        <v>0</v>
      </c>
      <c r="D25" s="94">
        <f>Proceeding!F40</f>
        <v>0</v>
      </c>
      <c r="E25" s="95"/>
      <c r="F25" s="95" t="s">
        <v>2</v>
      </c>
      <c r="G25" s="92" t="str">
        <f>Proceeding!H40</f>
        <v/>
      </c>
      <c r="H25" s="96"/>
      <c r="I25" s="96"/>
      <c r="J25" s="96"/>
      <c r="K25" s="96"/>
      <c r="L25" s="97" t="str">
        <f>Proceeding!I40</f>
        <v/>
      </c>
      <c r="M25" s="92">
        <f>Proceeding!J40</f>
        <v>0</v>
      </c>
      <c r="N25" s="92">
        <f>Proceeding!K40</f>
        <v>0</v>
      </c>
      <c r="O25" s="92" t="str">
        <f>Proceeding!L40</f>
        <v/>
      </c>
      <c r="P25" s="92" t="str">
        <f>Proceeding!M40</f>
        <v/>
      </c>
      <c r="Q25" s="92"/>
      <c r="R25" s="126" t="e">
        <f t="shared" si="0"/>
        <v>#VALUE!</v>
      </c>
      <c r="S25" s="35" t="e">
        <f t="shared" si="1"/>
        <v>#VALUE!</v>
      </c>
      <c r="T25" s="35" t="e">
        <f t="shared" si="2"/>
        <v>#VALUE!</v>
      </c>
      <c r="U25" s="35">
        <v>1</v>
      </c>
    </row>
    <row r="26" spans="2:21" ht="24" hidden="1" customHeight="1">
      <c r="B26" s="130">
        <f>SUBTOTAL(3,$C$7:C26)</f>
        <v>2</v>
      </c>
      <c r="C26" s="93">
        <f>Proceeding!C41</f>
        <v>0</v>
      </c>
      <c r="D26" s="94">
        <f>Proceeding!F41</f>
        <v>0</v>
      </c>
      <c r="E26" s="95"/>
      <c r="F26" s="95" t="s">
        <v>2</v>
      </c>
      <c r="G26" s="92" t="str">
        <f>Proceeding!H41</f>
        <v/>
      </c>
      <c r="H26" s="96"/>
      <c r="I26" s="96"/>
      <c r="J26" s="96"/>
      <c r="K26" s="96"/>
      <c r="L26" s="97" t="str">
        <f>Proceeding!I41</f>
        <v/>
      </c>
      <c r="M26" s="92">
        <f>Proceeding!J41</f>
        <v>0</v>
      </c>
      <c r="N26" s="92">
        <f>Proceeding!K41</f>
        <v>0</v>
      </c>
      <c r="O26" s="92" t="str">
        <f>Proceeding!L41</f>
        <v/>
      </c>
      <c r="P26" s="92" t="str">
        <f>Proceeding!M41</f>
        <v/>
      </c>
      <c r="Q26" s="92"/>
      <c r="R26" s="126" t="e">
        <f t="shared" si="0"/>
        <v>#VALUE!</v>
      </c>
      <c r="S26" s="35" t="e">
        <f t="shared" si="1"/>
        <v>#VALUE!</v>
      </c>
      <c r="T26" s="35" t="e">
        <f t="shared" si="2"/>
        <v>#VALUE!</v>
      </c>
      <c r="U26" s="35">
        <v>1</v>
      </c>
    </row>
    <row r="27" spans="2:21" ht="24" hidden="1" customHeight="1">
      <c r="B27" s="130">
        <f>SUBTOTAL(3,$C$7:C27)</f>
        <v>2</v>
      </c>
      <c r="C27" s="93">
        <f>Proceeding!C42</f>
        <v>0</v>
      </c>
      <c r="D27" s="94">
        <f>Proceeding!F42</f>
        <v>0</v>
      </c>
      <c r="E27" s="95"/>
      <c r="F27" s="95" t="s">
        <v>2</v>
      </c>
      <c r="G27" s="92" t="str">
        <f>Proceeding!H42</f>
        <v/>
      </c>
      <c r="H27" s="96"/>
      <c r="I27" s="96"/>
      <c r="J27" s="96"/>
      <c r="K27" s="96"/>
      <c r="L27" s="97" t="str">
        <f>Proceeding!I42</f>
        <v/>
      </c>
      <c r="M27" s="92">
        <f>Proceeding!J42</f>
        <v>0</v>
      </c>
      <c r="N27" s="92">
        <f>Proceeding!K42</f>
        <v>0</v>
      </c>
      <c r="O27" s="92" t="str">
        <f>Proceeding!L42</f>
        <v/>
      </c>
      <c r="P27" s="92" t="str">
        <f>Proceeding!M42</f>
        <v/>
      </c>
      <c r="Q27" s="92"/>
      <c r="R27" s="126" t="e">
        <f t="shared" si="0"/>
        <v>#VALUE!</v>
      </c>
      <c r="S27" s="35" t="e">
        <f t="shared" si="1"/>
        <v>#VALUE!</v>
      </c>
      <c r="T27" s="35" t="e">
        <f t="shared" si="2"/>
        <v>#VALUE!</v>
      </c>
      <c r="U27" s="35">
        <v>1</v>
      </c>
    </row>
    <row r="28" spans="2:21" ht="24" hidden="1" customHeight="1">
      <c r="B28" s="130">
        <f>SUBTOTAL(3,$C$7:C28)</f>
        <v>2</v>
      </c>
      <c r="C28" s="93">
        <f>Proceeding!C43</f>
        <v>0</v>
      </c>
      <c r="D28" s="94">
        <f>Proceeding!F43</f>
        <v>0</v>
      </c>
      <c r="E28" s="95"/>
      <c r="F28" s="95" t="s">
        <v>2</v>
      </c>
      <c r="G28" s="92" t="str">
        <f>Proceeding!H43</f>
        <v/>
      </c>
      <c r="H28" s="96"/>
      <c r="I28" s="96"/>
      <c r="J28" s="96"/>
      <c r="K28" s="96"/>
      <c r="L28" s="97" t="str">
        <f>Proceeding!I43</f>
        <v/>
      </c>
      <c r="M28" s="92">
        <f>Proceeding!J43</f>
        <v>0</v>
      </c>
      <c r="N28" s="92">
        <f>Proceeding!K43</f>
        <v>0</v>
      </c>
      <c r="O28" s="92" t="str">
        <f>Proceeding!L43</f>
        <v/>
      </c>
      <c r="P28" s="92" t="str">
        <f>Proceeding!M43</f>
        <v/>
      </c>
      <c r="Q28" s="92"/>
      <c r="R28" s="126" t="e">
        <f t="shared" si="0"/>
        <v>#VALUE!</v>
      </c>
      <c r="S28" s="35" t="e">
        <f t="shared" si="1"/>
        <v>#VALUE!</v>
      </c>
      <c r="T28" s="35" t="e">
        <f t="shared" si="2"/>
        <v>#VALUE!</v>
      </c>
      <c r="U28" s="35">
        <v>1</v>
      </c>
    </row>
    <row r="29" spans="2:21" ht="24" hidden="1" customHeight="1">
      <c r="B29" s="130">
        <f>SUBTOTAL(3,$C$7:C29)</f>
        <v>2</v>
      </c>
      <c r="C29" s="93">
        <f>Proceeding!C44</f>
        <v>0</v>
      </c>
      <c r="D29" s="94">
        <f>Proceeding!F44</f>
        <v>0</v>
      </c>
      <c r="E29" s="95"/>
      <c r="F29" s="95" t="s">
        <v>2</v>
      </c>
      <c r="G29" s="92" t="str">
        <f>Proceeding!H44</f>
        <v/>
      </c>
      <c r="H29" s="96"/>
      <c r="I29" s="96"/>
      <c r="J29" s="96"/>
      <c r="K29" s="96"/>
      <c r="L29" s="97" t="str">
        <f>Proceeding!I44</f>
        <v/>
      </c>
      <c r="M29" s="92">
        <f>Proceeding!J44</f>
        <v>0</v>
      </c>
      <c r="N29" s="92">
        <f>Proceeding!K44</f>
        <v>0</v>
      </c>
      <c r="O29" s="92" t="str">
        <f>Proceeding!L44</f>
        <v/>
      </c>
      <c r="P29" s="92" t="str">
        <f>Proceeding!M44</f>
        <v/>
      </c>
      <c r="Q29" s="92"/>
      <c r="R29" s="126" t="e">
        <f t="shared" si="0"/>
        <v>#VALUE!</v>
      </c>
      <c r="S29" s="35" t="e">
        <f t="shared" si="1"/>
        <v>#VALUE!</v>
      </c>
      <c r="T29" s="35" t="e">
        <f t="shared" si="2"/>
        <v>#VALUE!</v>
      </c>
      <c r="U29" s="35">
        <v>1</v>
      </c>
    </row>
    <row r="30" spans="2:21" ht="24" hidden="1" customHeight="1">
      <c r="B30" s="130">
        <f>SUBTOTAL(3,$C$7:C30)</f>
        <v>2</v>
      </c>
      <c r="C30" s="93">
        <f>Proceeding!C45</f>
        <v>0</v>
      </c>
      <c r="D30" s="94">
        <f>Proceeding!F45</f>
        <v>0</v>
      </c>
      <c r="E30" s="95"/>
      <c r="F30" s="95" t="s">
        <v>2</v>
      </c>
      <c r="G30" s="92" t="str">
        <f>Proceeding!H45</f>
        <v/>
      </c>
      <c r="H30" s="96"/>
      <c r="I30" s="96"/>
      <c r="J30" s="96"/>
      <c r="K30" s="96"/>
      <c r="L30" s="97" t="str">
        <f>Proceeding!I45</f>
        <v/>
      </c>
      <c r="M30" s="92">
        <f>Proceeding!J45</f>
        <v>0</v>
      </c>
      <c r="N30" s="92">
        <f>Proceeding!K45</f>
        <v>0</v>
      </c>
      <c r="O30" s="92" t="str">
        <f>Proceeding!L45</f>
        <v/>
      </c>
      <c r="P30" s="92" t="str">
        <f>Proceeding!M45</f>
        <v/>
      </c>
      <c r="Q30" s="92"/>
      <c r="R30" s="126" t="e">
        <f t="shared" si="0"/>
        <v>#VALUE!</v>
      </c>
      <c r="S30" s="35" t="e">
        <f t="shared" si="1"/>
        <v>#VALUE!</v>
      </c>
      <c r="T30" s="35" t="e">
        <f t="shared" si="2"/>
        <v>#VALUE!</v>
      </c>
      <c r="U30" s="35">
        <v>1</v>
      </c>
    </row>
    <row r="31" spans="2:21" ht="24" hidden="1" customHeight="1">
      <c r="B31" s="130">
        <f>SUBTOTAL(3,$C$7:C31)</f>
        <v>2</v>
      </c>
      <c r="C31" s="93">
        <f>Proceeding!C46</f>
        <v>0</v>
      </c>
      <c r="D31" s="94">
        <f>Proceeding!F46</f>
        <v>0</v>
      </c>
      <c r="E31" s="95"/>
      <c r="F31" s="95" t="s">
        <v>2</v>
      </c>
      <c r="G31" s="92" t="str">
        <f>Proceeding!H46</f>
        <v/>
      </c>
      <c r="H31" s="96"/>
      <c r="I31" s="96"/>
      <c r="J31" s="96"/>
      <c r="K31" s="96"/>
      <c r="L31" s="97" t="str">
        <f>Proceeding!I46</f>
        <v/>
      </c>
      <c r="M31" s="92">
        <f>Proceeding!J46</f>
        <v>0</v>
      </c>
      <c r="N31" s="92">
        <f>Proceeding!K46</f>
        <v>0</v>
      </c>
      <c r="O31" s="92" t="str">
        <f>Proceeding!L46</f>
        <v/>
      </c>
      <c r="P31" s="92" t="str">
        <f>Proceeding!M46</f>
        <v/>
      </c>
      <c r="Q31" s="92"/>
      <c r="R31" s="126" t="e">
        <f t="shared" si="0"/>
        <v>#VALUE!</v>
      </c>
      <c r="S31" s="35" t="e">
        <f t="shared" si="1"/>
        <v>#VALUE!</v>
      </c>
      <c r="T31" s="35" t="e">
        <f t="shared" si="2"/>
        <v>#VALUE!</v>
      </c>
      <c r="U31" s="35">
        <v>1</v>
      </c>
    </row>
    <row r="32" spans="2:21" ht="24" hidden="1" customHeight="1">
      <c r="B32" s="130">
        <f>SUBTOTAL(3,$C$7:C32)</f>
        <v>2</v>
      </c>
      <c r="C32" s="93">
        <f>Proceeding!C47</f>
        <v>0</v>
      </c>
      <c r="D32" s="94">
        <f>Proceeding!F47</f>
        <v>0</v>
      </c>
      <c r="E32" s="95"/>
      <c r="F32" s="95" t="s">
        <v>2</v>
      </c>
      <c r="G32" s="92" t="str">
        <f>Proceeding!H47</f>
        <v/>
      </c>
      <c r="H32" s="96"/>
      <c r="I32" s="96"/>
      <c r="J32" s="96"/>
      <c r="K32" s="96"/>
      <c r="L32" s="97" t="str">
        <f>Proceeding!I47</f>
        <v/>
      </c>
      <c r="M32" s="92">
        <f>Proceeding!J47</f>
        <v>0</v>
      </c>
      <c r="N32" s="92">
        <f>Proceeding!K47</f>
        <v>0</v>
      </c>
      <c r="O32" s="92" t="str">
        <f>Proceeding!L47</f>
        <v/>
      </c>
      <c r="P32" s="92" t="str">
        <f>Proceeding!M47</f>
        <v/>
      </c>
      <c r="Q32" s="92"/>
      <c r="R32" s="126" t="e">
        <f t="shared" si="0"/>
        <v>#VALUE!</v>
      </c>
      <c r="S32" s="35" t="e">
        <f t="shared" si="1"/>
        <v>#VALUE!</v>
      </c>
      <c r="T32" s="35" t="e">
        <f t="shared" si="2"/>
        <v>#VALUE!</v>
      </c>
      <c r="U32" s="35">
        <v>1</v>
      </c>
    </row>
    <row r="33" spans="2:21" ht="24" hidden="1" customHeight="1">
      <c r="B33" s="130">
        <f>SUBTOTAL(3,$C$7:C33)</f>
        <v>2</v>
      </c>
      <c r="C33" s="93">
        <f>Proceeding!C48</f>
        <v>0</v>
      </c>
      <c r="D33" s="94">
        <f>Proceeding!F48</f>
        <v>0</v>
      </c>
      <c r="E33" s="95"/>
      <c r="F33" s="95" t="s">
        <v>2</v>
      </c>
      <c r="G33" s="92" t="str">
        <f>Proceeding!H48</f>
        <v/>
      </c>
      <c r="H33" s="96"/>
      <c r="I33" s="96"/>
      <c r="J33" s="96"/>
      <c r="K33" s="96"/>
      <c r="L33" s="97" t="str">
        <f>Proceeding!I48</f>
        <v/>
      </c>
      <c r="M33" s="92">
        <f>Proceeding!J48</f>
        <v>0</v>
      </c>
      <c r="N33" s="92">
        <f>Proceeding!K48</f>
        <v>0</v>
      </c>
      <c r="O33" s="92" t="str">
        <f>Proceeding!L48</f>
        <v/>
      </c>
      <c r="P33" s="92" t="str">
        <f>Proceeding!M48</f>
        <v/>
      </c>
      <c r="Q33" s="92"/>
      <c r="R33" s="126" t="e">
        <f t="shared" si="0"/>
        <v>#VALUE!</v>
      </c>
      <c r="S33" s="35" t="e">
        <f t="shared" si="1"/>
        <v>#VALUE!</v>
      </c>
      <c r="T33" s="35" t="e">
        <f t="shared" si="2"/>
        <v>#VALUE!</v>
      </c>
      <c r="U33" s="35">
        <v>1</v>
      </c>
    </row>
    <row r="34" spans="2:21" ht="24" hidden="1" customHeight="1">
      <c r="B34" s="130">
        <f>SUBTOTAL(3,$C$7:C34)</f>
        <v>2</v>
      </c>
      <c r="C34" s="93">
        <f>Proceeding!C49</f>
        <v>0</v>
      </c>
      <c r="D34" s="94">
        <f>Proceeding!F49</f>
        <v>0</v>
      </c>
      <c r="E34" s="95"/>
      <c r="F34" s="95" t="s">
        <v>2</v>
      </c>
      <c r="G34" s="92" t="str">
        <f>Proceeding!H49</f>
        <v/>
      </c>
      <c r="H34" s="96"/>
      <c r="I34" s="96"/>
      <c r="J34" s="96"/>
      <c r="K34" s="96"/>
      <c r="L34" s="97" t="str">
        <f>Proceeding!I49</f>
        <v/>
      </c>
      <c r="M34" s="92">
        <f>Proceeding!J49</f>
        <v>0</v>
      </c>
      <c r="N34" s="92">
        <f>Proceeding!K49</f>
        <v>0</v>
      </c>
      <c r="O34" s="92" t="str">
        <f>Proceeding!L49</f>
        <v/>
      </c>
      <c r="P34" s="92" t="str">
        <f>Proceeding!M49</f>
        <v/>
      </c>
      <c r="Q34" s="92"/>
      <c r="R34" s="126" t="e">
        <f t="shared" si="0"/>
        <v>#VALUE!</v>
      </c>
      <c r="S34" s="35" t="e">
        <f t="shared" si="1"/>
        <v>#VALUE!</v>
      </c>
      <c r="T34" s="35" t="e">
        <f t="shared" si="2"/>
        <v>#VALUE!</v>
      </c>
      <c r="U34" s="35">
        <v>1</v>
      </c>
    </row>
    <row r="35" spans="2:21" ht="24" hidden="1" customHeight="1">
      <c r="B35" s="130">
        <f>SUBTOTAL(3,$C$7:C35)</f>
        <v>2</v>
      </c>
      <c r="C35" s="93">
        <f>Proceeding!C50</f>
        <v>0</v>
      </c>
      <c r="D35" s="94">
        <f>Proceeding!F50</f>
        <v>0</v>
      </c>
      <c r="E35" s="95"/>
      <c r="F35" s="95" t="s">
        <v>2</v>
      </c>
      <c r="G35" s="92" t="str">
        <f>Proceeding!H50</f>
        <v/>
      </c>
      <c r="H35" s="96"/>
      <c r="I35" s="96"/>
      <c r="J35" s="96"/>
      <c r="K35" s="96"/>
      <c r="L35" s="97" t="str">
        <f>Proceeding!I50</f>
        <v/>
      </c>
      <c r="M35" s="92">
        <f>Proceeding!J50</f>
        <v>0</v>
      </c>
      <c r="N35" s="92">
        <f>Proceeding!K50</f>
        <v>0</v>
      </c>
      <c r="O35" s="92" t="str">
        <f>Proceeding!L50</f>
        <v/>
      </c>
      <c r="P35" s="92" t="str">
        <f>Proceeding!M50</f>
        <v/>
      </c>
      <c r="Q35" s="92"/>
      <c r="R35" s="126" t="e">
        <f t="shared" si="0"/>
        <v>#VALUE!</v>
      </c>
      <c r="S35" s="35" t="e">
        <f t="shared" si="1"/>
        <v>#VALUE!</v>
      </c>
      <c r="T35" s="35" t="e">
        <f t="shared" si="2"/>
        <v>#VALUE!</v>
      </c>
      <c r="U35" s="35">
        <v>1</v>
      </c>
    </row>
    <row r="36" spans="2:21" ht="24" hidden="1" customHeight="1">
      <c r="B36" s="130">
        <f>SUBTOTAL(3,$C$7:C36)</f>
        <v>2</v>
      </c>
      <c r="C36" s="93">
        <f>Proceeding!C51</f>
        <v>0</v>
      </c>
      <c r="D36" s="94">
        <f>Proceeding!F51</f>
        <v>0</v>
      </c>
      <c r="E36" s="95"/>
      <c r="F36" s="95" t="s">
        <v>2</v>
      </c>
      <c r="G36" s="92" t="str">
        <f>Proceeding!H51</f>
        <v/>
      </c>
      <c r="H36" s="96"/>
      <c r="I36" s="96"/>
      <c r="J36" s="96"/>
      <c r="K36" s="96"/>
      <c r="L36" s="97" t="str">
        <f>Proceeding!I51</f>
        <v/>
      </c>
      <c r="M36" s="92">
        <f>Proceeding!J51</f>
        <v>0</v>
      </c>
      <c r="N36" s="92">
        <f>Proceeding!K51</f>
        <v>0</v>
      </c>
      <c r="O36" s="92" t="str">
        <f>Proceeding!L51</f>
        <v/>
      </c>
      <c r="P36" s="92" t="str">
        <f>Proceeding!M51</f>
        <v/>
      </c>
      <c r="Q36" s="92"/>
      <c r="R36" s="126" t="e">
        <f t="shared" si="0"/>
        <v>#VALUE!</v>
      </c>
      <c r="S36" s="35" t="e">
        <f t="shared" si="1"/>
        <v>#VALUE!</v>
      </c>
      <c r="T36" s="35" t="e">
        <f t="shared" si="2"/>
        <v>#VALUE!</v>
      </c>
      <c r="U36" s="35">
        <v>1</v>
      </c>
    </row>
    <row r="37" spans="2:21" ht="24" hidden="1" customHeight="1">
      <c r="B37" s="130">
        <f>SUBTOTAL(3,$C$7:C37)</f>
        <v>2</v>
      </c>
      <c r="C37" s="93">
        <f>Proceeding!C52</f>
        <v>0</v>
      </c>
      <c r="D37" s="94">
        <f>Proceeding!F52</f>
        <v>0</v>
      </c>
      <c r="E37" s="95"/>
      <c r="F37" s="95" t="s">
        <v>2</v>
      </c>
      <c r="G37" s="92" t="str">
        <f>Proceeding!H52</f>
        <v/>
      </c>
      <c r="H37" s="96"/>
      <c r="I37" s="96"/>
      <c r="J37" s="96"/>
      <c r="K37" s="96"/>
      <c r="L37" s="97" t="str">
        <f>Proceeding!I52</f>
        <v/>
      </c>
      <c r="M37" s="92">
        <f>Proceeding!J52</f>
        <v>0</v>
      </c>
      <c r="N37" s="92">
        <f>Proceeding!K52</f>
        <v>0</v>
      </c>
      <c r="O37" s="92" t="str">
        <f>Proceeding!L52</f>
        <v/>
      </c>
      <c r="P37" s="92" t="str">
        <f>Proceeding!M52</f>
        <v/>
      </c>
      <c r="Q37" s="92"/>
      <c r="R37" s="126" t="e">
        <f t="shared" si="0"/>
        <v>#VALUE!</v>
      </c>
      <c r="S37" s="35" t="e">
        <f t="shared" si="1"/>
        <v>#VALUE!</v>
      </c>
      <c r="T37" s="35" t="e">
        <f t="shared" si="2"/>
        <v>#VALUE!</v>
      </c>
      <c r="U37" s="35">
        <v>1</v>
      </c>
    </row>
    <row r="38" spans="2:21" ht="24" hidden="1" customHeight="1">
      <c r="B38" s="130">
        <f>SUBTOTAL(3,$C$7:C38)</f>
        <v>2</v>
      </c>
      <c r="C38" s="93">
        <f>Proceeding!C53</f>
        <v>0</v>
      </c>
      <c r="D38" s="94">
        <f>Proceeding!F53</f>
        <v>0</v>
      </c>
      <c r="E38" s="95"/>
      <c r="F38" s="95" t="s">
        <v>2</v>
      </c>
      <c r="G38" s="92" t="str">
        <f>Proceeding!H53</f>
        <v/>
      </c>
      <c r="H38" s="96"/>
      <c r="I38" s="96"/>
      <c r="J38" s="96"/>
      <c r="K38" s="96"/>
      <c r="L38" s="97" t="str">
        <f>Proceeding!I53</f>
        <v/>
      </c>
      <c r="M38" s="92">
        <f>Proceeding!J53</f>
        <v>0</v>
      </c>
      <c r="N38" s="92">
        <f>Proceeding!K53</f>
        <v>0</v>
      </c>
      <c r="O38" s="92" t="str">
        <f>Proceeding!L53</f>
        <v/>
      </c>
      <c r="P38" s="92" t="str">
        <f>Proceeding!M53</f>
        <v/>
      </c>
      <c r="Q38" s="92"/>
      <c r="R38" s="126" t="e">
        <f t="shared" si="0"/>
        <v>#VALUE!</v>
      </c>
      <c r="S38" s="35" t="e">
        <f t="shared" si="1"/>
        <v>#VALUE!</v>
      </c>
      <c r="T38" s="35" t="e">
        <f t="shared" si="2"/>
        <v>#VALUE!</v>
      </c>
      <c r="U38" s="35">
        <v>1</v>
      </c>
    </row>
    <row r="39" spans="2:21" ht="24" hidden="1" customHeight="1">
      <c r="B39" s="130">
        <f>SUBTOTAL(3,$C$7:C39)</f>
        <v>2</v>
      </c>
      <c r="C39" s="93">
        <f>Proceeding!C54</f>
        <v>0</v>
      </c>
      <c r="D39" s="94">
        <f>Proceeding!F54</f>
        <v>0</v>
      </c>
      <c r="E39" s="95"/>
      <c r="F39" s="95" t="s">
        <v>2</v>
      </c>
      <c r="G39" s="92" t="str">
        <f>Proceeding!H54</f>
        <v/>
      </c>
      <c r="H39" s="96"/>
      <c r="I39" s="96"/>
      <c r="J39" s="96"/>
      <c r="K39" s="96"/>
      <c r="L39" s="97" t="str">
        <f>Proceeding!I54</f>
        <v/>
      </c>
      <c r="M39" s="92">
        <f>Proceeding!J54</f>
        <v>0</v>
      </c>
      <c r="N39" s="92">
        <f>Proceeding!K54</f>
        <v>0</v>
      </c>
      <c r="O39" s="92" t="str">
        <f>Proceeding!L54</f>
        <v/>
      </c>
      <c r="P39" s="92" t="str">
        <f>Proceeding!M54</f>
        <v/>
      </c>
      <c r="Q39" s="92"/>
      <c r="R39" s="126" t="e">
        <f t="shared" si="0"/>
        <v>#VALUE!</v>
      </c>
      <c r="S39" s="35" t="e">
        <f t="shared" si="1"/>
        <v>#VALUE!</v>
      </c>
      <c r="T39" s="35" t="e">
        <f t="shared" si="2"/>
        <v>#VALUE!</v>
      </c>
      <c r="U39" s="35">
        <v>1</v>
      </c>
    </row>
    <row r="40" spans="2:21" ht="24" hidden="1" customHeight="1">
      <c r="B40" s="130">
        <f>SUBTOTAL(3,$C$7:C40)</f>
        <v>2</v>
      </c>
      <c r="C40" s="93">
        <f>Proceeding!C55</f>
        <v>0</v>
      </c>
      <c r="D40" s="94">
        <f>Proceeding!F55</f>
        <v>0</v>
      </c>
      <c r="E40" s="95"/>
      <c r="F40" s="95" t="s">
        <v>2</v>
      </c>
      <c r="G40" s="92" t="str">
        <f>Proceeding!H55</f>
        <v/>
      </c>
      <c r="H40" s="96"/>
      <c r="I40" s="96"/>
      <c r="J40" s="96"/>
      <c r="K40" s="96"/>
      <c r="L40" s="97" t="str">
        <f>Proceeding!I55</f>
        <v/>
      </c>
      <c r="M40" s="92">
        <f>Proceeding!J55</f>
        <v>0</v>
      </c>
      <c r="N40" s="92">
        <f>Proceeding!K55</f>
        <v>0</v>
      </c>
      <c r="O40" s="92" t="str">
        <f>Proceeding!L55</f>
        <v/>
      </c>
      <c r="P40" s="92" t="str">
        <f>Proceeding!M55</f>
        <v/>
      </c>
      <c r="Q40" s="92"/>
      <c r="R40" s="126" t="e">
        <f t="shared" si="0"/>
        <v>#VALUE!</v>
      </c>
      <c r="S40" s="35" t="e">
        <f t="shared" si="1"/>
        <v>#VALUE!</v>
      </c>
      <c r="T40" s="35" t="e">
        <f t="shared" si="2"/>
        <v>#VALUE!</v>
      </c>
      <c r="U40" s="35">
        <v>1</v>
      </c>
    </row>
    <row r="41" spans="2:21" ht="24" hidden="1" customHeight="1">
      <c r="B41" s="130">
        <f>SUBTOTAL(3,$C$7:C41)</f>
        <v>2</v>
      </c>
      <c r="C41" s="93">
        <f>Proceeding!C56</f>
        <v>0</v>
      </c>
      <c r="D41" s="94">
        <f>Proceeding!F56</f>
        <v>0</v>
      </c>
      <c r="E41" s="95"/>
      <c r="F41" s="95" t="s">
        <v>2</v>
      </c>
      <c r="G41" s="92" t="str">
        <f>Proceeding!H56</f>
        <v/>
      </c>
      <c r="H41" s="96"/>
      <c r="I41" s="96"/>
      <c r="J41" s="96"/>
      <c r="K41" s="96"/>
      <c r="L41" s="97" t="str">
        <f>Proceeding!I56</f>
        <v/>
      </c>
      <c r="M41" s="92">
        <f>Proceeding!J56</f>
        <v>0</v>
      </c>
      <c r="N41" s="92">
        <f>Proceeding!K56</f>
        <v>0</v>
      </c>
      <c r="O41" s="92" t="str">
        <f>Proceeding!L56</f>
        <v/>
      </c>
      <c r="P41" s="92" t="str">
        <f>Proceeding!M56</f>
        <v/>
      </c>
      <c r="Q41" s="92"/>
      <c r="R41" s="126" t="e">
        <f t="shared" si="0"/>
        <v>#VALUE!</v>
      </c>
      <c r="S41" s="35" t="e">
        <f t="shared" si="1"/>
        <v>#VALUE!</v>
      </c>
      <c r="T41" s="35" t="e">
        <f t="shared" si="2"/>
        <v>#VALUE!</v>
      </c>
      <c r="U41" s="35">
        <v>1</v>
      </c>
    </row>
    <row r="42" spans="2:21" ht="24" hidden="1" customHeight="1">
      <c r="B42" s="130">
        <f>SUBTOTAL(3,$C$7:C42)</f>
        <v>2</v>
      </c>
      <c r="C42" s="93">
        <f>Proceeding!C57</f>
        <v>0</v>
      </c>
      <c r="D42" s="94">
        <f>Proceeding!F57</f>
        <v>0</v>
      </c>
      <c r="E42" s="95"/>
      <c r="F42" s="95" t="s">
        <v>2</v>
      </c>
      <c r="G42" s="92" t="str">
        <f>Proceeding!H57</f>
        <v/>
      </c>
      <c r="H42" s="96"/>
      <c r="I42" s="96"/>
      <c r="J42" s="96"/>
      <c r="K42" s="96"/>
      <c r="L42" s="97" t="str">
        <f>Proceeding!I57</f>
        <v/>
      </c>
      <c r="M42" s="92">
        <f>Proceeding!J57</f>
        <v>0</v>
      </c>
      <c r="N42" s="92">
        <f>Proceeding!K57</f>
        <v>0</v>
      </c>
      <c r="O42" s="92" t="str">
        <f>Proceeding!L57</f>
        <v/>
      </c>
      <c r="P42" s="92" t="str">
        <f>Proceeding!M57</f>
        <v/>
      </c>
      <c r="Q42" s="92"/>
      <c r="R42" s="126" t="e">
        <f t="shared" si="0"/>
        <v>#VALUE!</v>
      </c>
      <c r="S42" s="35" t="e">
        <f t="shared" si="1"/>
        <v>#VALUE!</v>
      </c>
      <c r="T42" s="35" t="e">
        <f t="shared" si="2"/>
        <v>#VALUE!</v>
      </c>
      <c r="U42" s="35">
        <v>1</v>
      </c>
    </row>
    <row r="43" spans="2:21" ht="24" hidden="1" customHeight="1">
      <c r="B43" s="130">
        <f>SUBTOTAL(3,$C$7:C43)</f>
        <v>2</v>
      </c>
      <c r="C43" s="93">
        <f>Proceeding!C58</f>
        <v>0</v>
      </c>
      <c r="D43" s="94">
        <f>Proceeding!F58</f>
        <v>0</v>
      </c>
      <c r="E43" s="95"/>
      <c r="F43" s="95" t="s">
        <v>2</v>
      </c>
      <c r="G43" s="92" t="str">
        <f>Proceeding!H58</f>
        <v/>
      </c>
      <c r="H43" s="96"/>
      <c r="I43" s="96"/>
      <c r="J43" s="96"/>
      <c r="K43" s="96"/>
      <c r="L43" s="97" t="str">
        <f>Proceeding!I58</f>
        <v/>
      </c>
      <c r="M43" s="92">
        <f>Proceeding!J58</f>
        <v>0</v>
      </c>
      <c r="N43" s="92">
        <f>Proceeding!K58</f>
        <v>0</v>
      </c>
      <c r="O43" s="92" t="str">
        <f>Proceeding!L58</f>
        <v/>
      </c>
      <c r="P43" s="92" t="str">
        <f>Proceeding!M58</f>
        <v/>
      </c>
      <c r="Q43" s="92"/>
      <c r="R43" s="126" t="e">
        <f t="shared" si="0"/>
        <v>#VALUE!</v>
      </c>
      <c r="S43" s="35" t="e">
        <f t="shared" si="1"/>
        <v>#VALUE!</v>
      </c>
      <c r="T43" s="35" t="e">
        <f t="shared" si="2"/>
        <v>#VALUE!</v>
      </c>
      <c r="U43" s="35">
        <v>1</v>
      </c>
    </row>
    <row r="44" spans="2:21" ht="24" hidden="1" customHeight="1">
      <c r="B44" s="130">
        <f>SUBTOTAL(3,$C$7:C44)</f>
        <v>2</v>
      </c>
      <c r="C44" s="93">
        <f>Proceeding!C59</f>
        <v>0</v>
      </c>
      <c r="D44" s="94">
        <f>Proceeding!F59</f>
        <v>0</v>
      </c>
      <c r="E44" s="95"/>
      <c r="F44" s="95" t="s">
        <v>2</v>
      </c>
      <c r="G44" s="92" t="str">
        <f>Proceeding!H59</f>
        <v/>
      </c>
      <c r="H44" s="96"/>
      <c r="I44" s="96"/>
      <c r="J44" s="96"/>
      <c r="K44" s="96"/>
      <c r="L44" s="97" t="str">
        <f>Proceeding!I59</f>
        <v/>
      </c>
      <c r="M44" s="92">
        <f>Proceeding!J59</f>
        <v>0</v>
      </c>
      <c r="N44" s="92">
        <f>Proceeding!K59</f>
        <v>0</v>
      </c>
      <c r="O44" s="92" t="str">
        <f>Proceeding!L59</f>
        <v/>
      </c>
      <c r="P44" s="92" t="str">
        <f>Proceeding!M59</f>
        <v/>
      </c>
      <c r="Q44" s="92"/>
      <c r="R44" s="126" t="e">
        <f t="shared" si="0"/>
        <v>#VALUE!</v>
      </c>
      <c r="S44" s="35" t="e">
        <f t="shared" si="1"/>
        <v>#VALUE!</v>
      </c>
      <c r="T44" s="35" t="e">
        <f t="shared" si="2"/>
        <v>#VALUE!</v>
      </c>
      <c r="U44" s="35">
        <v>1</v>
      </c>
    </row>
    <row r="45" spans="2:21" ht="24" hidden="1" customHeight="1">
      <c r="B45" s="130">
        <f>SUBTOTAL(3,$C$7:C45)</f>
        <v>2</v>
      </c>
      <c r="C45" s="93">
        <f>Proceeding!C60</f>
        <v>0</v>
      </c>
      <c r="D45" s="94">
        <f>Proceeding!F60</f>
        <v>0</v>
      </c>
      <c r="E45" s="95"/>
      <c r="F45" s="95" t="s">
        <v>2</v>
      </c>
      <c r="G45" s="92" t="str">
        <f>Proceeding!H60</f>
        <v/>
      </c>
      <c r="H45" s="96"/>
      <c r="I45" s="96"/>
      <c r="J45" s="96"/>
      <c r="K45" s="96"/>
      <c r="L45" s="97" t="str">
        <f>Proceeding!I60</f>
        <v/>
      </c>
      <c r="M45" s="92">
        <f>Proceeding!J60</f>
        <v>0</v>
      </c>
      <c r="N45" s="92">
        <f>Proceeding!K60</f>
        <v>0</v>
      </c>
      <c r="O45" s="92" t="str">
        <f>Proceeding!L60</f>
        <v/>
      </c>
      <c r="P45" s="92" t="str">
        <f>Proceeding!M60</f>
        <v/>
      </c>
      <c r="Q45" s="92"/>
      <c r="R45" s="126" t="e">
        <f t="shared" si="0"/>
        <v>#VALUE!</v>
      </c>
      <c r="S45" s="35" t="e">
        <f t="shared" si="1"/>
        <v>#VALUE!</v>
      </c>
      <c r="T45" s="35" t="e">
        <f t="shared" si="2"/>
        <v>#VALUE!</v>
      </c>
      <c r="U45" s="35">
        <v>1</v>
      </c>
    </row>
    <row r="46" spans="2:21" ht="24" hidden="1" customHeight="1">
      <c r="B46" s="130">
        <f>SUBTOTAL(3,$C$7:C46)</f>
        <v>2</v>
      </c>
      <c r="C46" s="93">
        <f>Proceeding!C61</f>
        <v>0</v>
      </c>
      <c r="D46" s="94">
        <f>Proceeding!F61</f>
        <v>0</v>
      </c>
      <c r="E46" s="95"/>
      <c r="F46" s="95" t="s">
        <v>2</v>
      </c>
      <c r="G46" s="92" t="str">
        <f>Proceeding!H61</f>
        <v/>
      </c>
      <c r="H46" s="96"/>
      <c r="I46" s="96"/>
      <c r="J46" s="96"/>
      <c r="K46" s="96"/>
      <c r="L46" s="97" t="str">
        <f>Proceeding!I61</f>
        <v/>
      </c>
      <c r="M46" s="92">
        <f>Proceeding!J61</f>
        <v>0</v>
      </c>
      <c r="N46" s="92">
        <f>Proceeding!K61</f>
        <v>0</v>
      </c>
      <c r="O46" s="92" t="str">
        <f>Proceeding!L61</f>
        <v/>
      </c>
      <c r="P46" s="92" t="str">
        <f>Proceeding!M61</f>
        <v/>
      </c>
      <c r="Q46" s="92"/>
      <c r="R46" s="126" t="e">
        <f t="shared" si="0"/>
        <v>#VALUE!</v>
      </c>
      <c r="S46" s="35" t="e">
        <f t="shared" si="1"/>
        <v>#VALUE!</v>
      </c>
      <c r="T46" s="35" t="e">
        <f t="shared" si="2"/>
        <v>#VALUE!</v>
      </c>
      <c r="U46" s="35">
        <v>1</v>
      </c>
    </row>
    <row r="47" spans="2:21" ht="24" hidden="1" customHeight="1">
      <c r="B47" s="130">
        <f>SUBTOTAL(3,$C$7:C47)</f>
        <v>2</v>
      </c>
      <c r="C47" s="93">
        <f>Proceeding!C62</f>
        <v>0</v>
      </c>
      <c r="D47" s="94">
        <f>Proceeding!F62</f>
        <v>0</v>
      </c>
      <c r="E47" s="95"/>
      <c r="F47" s="95" t="s">
        <v>2</v>
      </c>
      <c r="G47" s="92" t="str">
        <f>Proceeding!H62</f>
        <v/>
      </c>
      <c r="H47" s="96"/>
      <c r="I47" s="96"/>
      <c r="J47" s="96"/>
      <c r="K47" s="96"/>
      <c r="L47" s="97" t="str">
        <f>Proceeding!I62</f>
        <v/>
      </c>
      <c r="M47" s="92">
        <f>Proceeding!J62</f>
        <v>0</v>
      </c>
      <c r="N47" s="92">
        <f>Proceeding!K62</f>
        <v>0</v>
      </c>
      <c r="O47" s="92" t="str">
        <f>Proceeding!L62</f>
        <v/>
      </c>
      <c r="P47" s="92" t="str">
        <f>Proceeding!M62</f>
        <v/>
      </c>
      <c r="Q47" s="92"/>
      <c r="R47" s="126" t="e">
        <f t="shared" si="0"/>
        <v>#VALUE!</v>
      </c>
      <c r="S47" s="35" t="e">
        <f t="shared" si="1"/>
        <v>#VALUE!</v>
      </c>
      <c r="T47" s="35" t="e">
        <f t="shared" si="2"/>
        <v>#VALUE!</v>
      </c>
      <c r="U47" s="35">
        <v>1</v>
      </c>
    </row>
    <row r="48" spans="2:21" ht="24" hidden="1" customHeight="1">
      <c r="B48" s="130">
        <f>SUBTOTAL(3,$C$7:C48)</f>
        <v>2</v>
      </c>
      <c r="C48" s="93">
        <f>Proceeding!C63</f>
        <v>0</v>
      </c>
      <c r="D48" s="94">
        <f>Proceeding!F63</f>
        <v>0</v>
      </c>
      <c r="E48" s="95"/>
      <c r="F48" s="95" t="s">
        <v>2</v>
      </c>
      <c r="G48" s="92" t="str">
        <f>Proceeding!H63</f>
        <v/>
      </c>
      <c r="H48" s="96"/>
      <c r="I48" s="96"/>
      <c r="J48" s="96"/>
      <c r="K48" s="96"/>
      <c r="L48" s="97" t="str">
        <f>Proceeding!I63</f>
        <v/>
      </c>
      <c r="M48" s="92">
        <f>Proceeding!J63</f>
        <v>0</v>
      </c>
      <c r="N48" s="92">
        <f>Proceeding!K63</f>
        <v>0</v>
      </c>
      <c r="O48" s="92" t="str">
        <f>Proceeding!L63</f>
        <v/>
      </c>
      <c r="P48" s="92" t="str">
        <f>Proceeding!M63</f>
        <v/>
      </c>
      <c r="Q48" s="92"/>
      <c r="R48" s="126" t="e">
        <f t="shared" si="0"/>
        <v>#VALUE!</v>
      </c>
      <c r="S48" s="35" t="e">
        <f t="shared" si="1"/>
        <v>#VALUE!</v>
      </c>
      <c r="T48" s="35" t="e">
        <f t="shared" si="2"/>
        <v>#VALUE!</v>
      </c>
      <c r="U48" s="35">
        <v>1</v>
      </c>
    </row>
    <row r="49" spans="2:21" ht="24" hidden="1" customHeight="1">
      <c r="B49" s="130">
        <f>SUBTOTAL(3,$C$7:C49)</f>
        <v>2</v>
      </c>
      <c r="C49" s="93">
        <f>Proceeding!C64</f>
        <v>0</v>
      </c>
      <c r="D49" s="94">
        <f>Proceeding!F64</f>
        <v>0</v>
      </c>
      <c r="E49" s="95"/>
      <c r="F49" s="95" t="s">
        <v>2</v>
      </c>
      <c r="G49" s="92" t="str">
        <f>Proceeding!H64</f>
        <v/>
      </c>
      <c r="H49" s="96"/>
      <c r="I49" s="96"/>
      <c r="J49" s="96"/>
      <c r="K49" s="96"/>
      <c r="L49" s="97" t="str">
        <f>Proceeding!I64</f>
        <v/>
      </c>
      <c r="M49" s="92">
        <f>Proceeding!J64</f>
        <v>0</v>
      </c>
      <c r="N49" s="92">
        <f>Proceeding!K64</f>
        <v>0</v>
      </c>
      <c r="O49" s="92" t="str">
        <f>Proceeding!L64</f>
        <v/>
      </c>
      <c r="P49" s="92" t="str">
        <f>Proceeding!M64</f>
        <v/>
      </c>
      <c r="Q49" s="92"/>
      <c r="R49" s="126" t="e">
        <f t="shared" si="0"/>
        <v>#VALUE!</v>
      </c>
      <c r="S49" s="35" t="e">
        <f t="shared" si="1"/>
        <v>#VALUE!</v>
      </c>
      <c r="T49" s="35" t="e">
        <f t="shared" si="2"/>
        <v>#VALUE!</v>
      </c>
      <c r="U49" s="35">
        <v>1</v>
      </c>
    </row>
    <row r="50" spans="2:21" ht="24" hidden="1" customHeight="1">
      <c r="B50" s="130">
        <f>SUBTOTAL(3,$C$7:C50)</f>
        <v>2</v>
      </c>
      <c r="C50" s="93">
        <f>Proceeding!C65</f>
        <v>0</v>
      </c>
      <c r="D50" s="94">
        <f>Proceeding!F65</f>
        <v>0</v>
      </c>
      <c r="E50" s="95"/>
      <c r="F50" s="95" t="s">
        <v>2</v>
      </c>
      <c r="G50" s="92" t="str">
        <f>Proceeding!H65</f>
        <v/>
      </c>
      <c r="H50" s="96"/>
      <c r="I50" s="96"/>
      <c r="J50" s="96"/>
      <c r="K50" s="96"/>
      <c r="L50" s="97" t="str">
        <f>Proceeding!I65</f>
        <v/>
      </c>
      <c r="M50" s="92">
        <f>Proceeding!J65</f>
        <v>0</v>
      </c>
      <c r="N50" s="92">
        <f>Proceeding!K65</f>
        <v>0</v>
      </c>
      <c r="O50" s="92" t="str">
        <f>Proceeding!L65</f>
        <v/>
      </c>
      <c r="P50" s="92" t="str">
        <f>Proceeding!M65</f>
        <v/>
      </c>
      <c r="Q50" s="92"/>
      <c r="R50" s="126" t="e">
        <f t="shared" si="0"/>
        <v>#VALUE!</v>
      </c>
      <c r="S50" s="35" t="e">
        <f t="shared" si="1"/>
        <v>#VALUE!</v>
      </c>
      <c r="T50" s="35" t="e">
        <f t="shared" si="2"/>
        <v>#VALUE!</v>
      </c>
      <c r="U50" s="35">
        <v>1</v>
      </c>
    </row>
    <row r="51" spans="2:21" ht="24" hidden="1" customHeight="1">
      <c r="B51" s="130">
        <f>SUBTOTAL(3,$C$7:C51)</f>
        <v>2</v>
      </c>
      <c r="C51" s="93">
        <f>Proceeding!C66</f>
        <v>0</v>
      </c>
      <c r="D51" s="94">
        <f>Proceeding!F66</f>
        <v>0</v>
      </c>
      <c r="E51" s="95"/>
      <c r="F51" s="95" t="s">
        <v>2</v>
      </c>
      <c r="G51" s="92" t="str">
        <f>Proceeding!H66</f>
        <v/>
      </c>
      <c r="H51" s="96"/>
      <c r="I51" s="96"/>
      <c r="J51" s="96"/>
      <c r="K51" s="96"/>
      <c r="L51" s="97" t="str">
        <f>Proceeding!I66</f>
        <v/>
      </c>
      <c r="M51" s="92">
        <f>Proceeding!J66</f>
        <v>0</v>
      </c>
      <c r="N51" s="92">
        <f>Proceeding!K66</f>
        <v>0</v>
      </c>
      <c r="O51" s="92" t="str">
        <f>Proceeding!L66</f>
        <v/>
      </c>
      <c r="P51" s="92" t="str">
        <f>Proceeding!M66</f>
        <v/>
      </c>
      <c r="Q51" s="92"/>
      <c r="R51" s="126" t="e">
        <f t="shared" si="0"/>
        <v>#VALUE!</v>
      </c>
      <c r="S51" s="35" t="e">
        <f t="shared" si="1"/>
        <v>#VALUE!</v>
      </c>
      <c r="T51" s="35" t="e">
        <f t="shared" si="2"/>
        <v>#VALUE!</v>
      </c>
      <c r="U51" s="35">
        <v>1</v>
      </c>
    </row>
    <row r="52" spans="2:21" ht="24" hidden="1" customHeight="1">
      <c r="B52" s="130">
        <f>SUBTOTAL(3,$C$7:C52)</f>
        <v>2</v>
      </c>
      <c r="C52" s="93">
        <f>Proceeding!C67</f>
        <v>0</v>
      </c>
      <c r="D52" s="94">
        <f>Proceeding!F67</f>
        <v>0</v>
      </c>
      <c r="E52" s="95"/>
      <c r="F52" s="95" t="s">
        <v>2</v>
      </c>
      <c r="G52" s="92" t="str">
        <f>Proceeding!H67</f>
        <v/>
      </c>
      <c r="H52" s="96"/>
      <c r="I52" s="96"/>
      <c r="J52" s="96"/>
      <c r="K52" s="96"/>
      <c r="L52" s="97" t="str">
        <f>Proceeding!I67</f>
        <v/>
      </c>
      <c r="M52" s="92">
        <f>Proceeding!J67</f>
        <v>0</v>
      </c>
      <c r="N52" s="92">
        <f>Proceeding!K67</f>
        <v>0</v>
      </c>
      <c r="O52" s="92" t="str">
        <f>Proceeding!L67</f>
        <v/>
      </c>
      <c r="P52" s="92" t="str">
        <f>Proceeding!M67</f>
        <v/>
      </c>
      <c r="Q52" s="92"/>
      <c r="R52" s="126" t="e">
        <f t="shared" si="0"/>
        <v>#VALUE!</v>
      </c>
      <c r="S52" s="35" t="e">
        <f t="shared" si="1"/>
        <v>#VALUE!</v>
      </c>
      <c r="T52" s="35" t="e">
        <f t="shared" si="2"/>
        <v>#VALUE!</v>
      </c>
      <c r="U52" s="35">
        <v>1</v>
      </c>
    </row>
    <row r="53" spans="2:21" ht="24" hidden="1" customHeight="1">
      <c r="B53" s="130">
        <f>SUBTOTAL(3,$C$7:C53)</f>
        <v>2</v>
      </c>
      <c r="C53" s="93">
        <f>Proceeding!C68</f>
        <v>0</v>
      </c>
      <c r="D53" s="94">
        <f>Proceeding!F68</f>
        <v>0</v>
      </c>
      <c r="E53" s="95"/>
      <c r="F53" s="95" t="s">
        <v>2</v>
      </c>
      <c r="G53" s="92" t="str">
        <f>Proceeding!H68</f>
        <v/>
      </c>
      <c r="H53" s="96"/>
      <c r="I53" s="96"/>
      <c r="J53" s="96"/>
      <c r="K53" s="96"/>
      <c r="L53" s="97" t="str">
        <f>Proceeding!I68</f>
        <v/>
      </c>
      <c r="M53" s="92">
        <f>Proceeding!J68</f>
        <v>0</v>
      </c>
      <c r="N53" s="92">
        <f>Proceeding!K68</f>
        <v>0</v>
      </c>
      <c r="O53" s="92" t="str">
        <f>Proceeding!L68</f>
        <v/>
      </c>
      <c r="P53" s="92" t="str">
        <f>Proceeding!M68</f>
        <v/>
      </c>
      <c r="Q53" s="92"/>
      <c r="R53" s="126" t="e">
        <f t="shared" si="0"/>
        <v>#VALUE!</v>
      </c>
      <c r="S53" s="35" t="e">
        <f t="shared" si="1"/>
        <v>#VALUE!</v>
      </c>
      <c r="T53" s="35" t="e">
        <f t="shared" si="2"/>
        <v>#VALUE!</v>
      </c>
      <c r="U53" s="35">
        <v>1</v>
      </c>
    </row>
    <row r="54" spans="2:21" ht="24" hidden="1" customHeight="1">
      <c r="B54" s="130">
        <f>SUBTOTAL(3,$C$7:C54)</f>
        <v>2</v>
      </c>
      <c r="C54" s="93">
        <f>Proceeding!C69</f>
        <v>0</v>
      </c>
      <c r="D54" s="94">
        <f>Proceeding!F69</f>
        <v>0</v>
      </c>
      <c r="E54" s="95"/>
      <c r="F54" s="95" t="s">
        <v>2</v>
      </c>
      <c r="G54" s="92" t="str">
        <f>Proceeding!H69</f>
        <v/>
      </c>
      <c r="H54" s="96"/>
      <c r="I54" s="96"/>
      <c r="J54" s="96"/>
      <c r="K54" s="96"/>
      <c r="L54" s="97" t="str">
        <f>Proceeding!I69</f>
        <v/>
      </c>
      <c r="M54" s="92">
        <f>Proceeding!J69</f>
        <v>0</v>
      </c>
      <c r="N54" s="92">
        <f>Proceeding!K69</f>
        <v>0</v>
      </c>
      <c r="O54" s="92" t="str">
        <f>Proceeding!L69</f>
        <v/>
      </c>
      <c r="P54" s="92" t="str">
        <f>Proceeding!M69</f>
        <v/>
      </c>
      <c r="Q54" s="92"/>
      <c r="R54" s="126" t="e">
        <f t="shared" si="0"/>
        <v>#VALUE!</v>
      </c>
      <c r="S54" s="35" t="e">
        <f t="shared" si="1"/>
        <v>#VALUE!</v>
      </c>
      <c r="T54" s="35" t="e">
        <f t="shared" si="2"/>
        <v>#VALUE!</v>
      </c>
      <c r="U54" s="35">
        <v>1</v>
      </c>
    </row>
    <row r="55" spans="2:21" ht="24" hidden="1" customHeight="1">
      <c r="B55" s="130">
        <f>SUBTOTAL(3,$C$7:C55)</f>
        <v>2</v>
      </c>
      <c r="C55" s="93">
        <f>Proceeding!C70</f>
        <v>0</v>
      </c>
      <c r="D55" s="94">
        <f>Proceeding!F70</f>
        <v>0</v>
      </c>
      <c r="E55" s="95"/>
      <c r="F55" s="95" t="s">
        <v>2</v>
      </c>
      <c r="G55" s="92" t="str">
        <f>Proceeding!H70</f>
        <v/>
      </c>
      <c r="H55" s="96"/>
      <c r="I55" s="96"/>
      <c r="J55" s="96"/>
      <c r="K55" s="96"/>
      <c r="L55" s="97" t="str">
        <f>Proceeding!I70</f>
        <v/>
      </c>
      <c r="M55" s="92">
        <f>Proceeding!J70</f>
        <v>0</v>
      </c>
      <c r="N55" s="92">
        <f>Proceeding!K70</f>
        <v>0</v>
      </c>
      <c r="O55" s="92" t="str">
        <f>Proceeding!L70</f>
        <v/>
      </c>
      <c r="P55" s="92" t="str">
        <f>Proceeding!M70</f>
        <v/>
      </c>
      <c r="Q55" s="92"/>
      <c r="R55" s="126" t="e">
        <f t="shared" si="0"/>
        <v>#VALUE!</v>
      </c>
      <c r="S55" s="35" t="e">
        <f t="shared" si="1"/>
        <v>#VALUE!</v>
      </c>
      <c r="T55" s="35" t="e">
        <f t="shared" si="2"/>
        <v>#VALUE!</v>
      </c>
      <c r="U55" s="35">
        <v>1</v>
      </c>
    </row>
    <row r="56" spans="2:21" ht="24" hidden="1" customHeight="1">
      <c r="B56" s="130">
        <f>SUBTOTAL(3,$C$7:C56)</f>
        <v>2</v>
      </c>
      <c r="C56" s="93">
        <f>Proceeding!C71</f>
        <v>0</v>
      </c>
      <c r="D56" s="94">
        <f>Proceeding!F71</f>
        <v>0</v>
      </c>
      <c r="E56" s="95"/>
      <c r="F56" s="95" t="s">
        <v>2</v>
      </c>
      <c r="G56" s="109" t="str">
        <f>Proceeding!H71</f>
        <v/>
      </c>
      <c r="H56" s="96"/>
      <c r="I56" s="96"/>
      <c r="J56" s="96"/>
      <c r="K56" s="96"/>
      <c r="L56" s="97" t="str">
        <f>Proceeding!I71</f>
        <v/>
      </c>
      <c r="M56" s="109">
        <f>Proceeding!J71</f>
        <v>0</v>
      </c>
      <c r="N56" s="109">
        <f>Proceeding!K71</f>
        <v>0</v>
      </c>
      <c r="O56" s="109" t="str">
        <f>Proceeding!L71</f>
        <v/>
      </c>
      <c r="P56" s="109" t="str">
        <f>Proceeding!M71</f>
        <v/>
      </c>
      <c r="Q56" s="109"/>
      <c r="R56" s="126" t="e">
        <f t="shared" si="0"/>
        <v>#VALUE!</v>
      </c>
      <c r="S56" s="35" t="e">
        <f t="shared" ref="S56" si="3">YEAR(L56)</f>
        <v>#VALUE!</v>
      </c>
      <c r="T56" s="35" t="e">
        <f t="shared" ref="T56" si="4">MONTH(L56)</f>
        <v>#VALUE!</v>
      </c>
      <c r="U56" s="35">
        <v>2</v>
      </c>
    </row>
    <row r="57" spans="2:21" ht="18" hidden="1" customHeight="1">
      <c r="B57" s="224" t="s">
        <v>98</v>
      </c>
      <c r="C57" s="224"/>
      <c r="D57" s="224"/>
      <c r="E57" s="224"/>
      <c r="F57" s="224"/>
      <c r="G57" s="224"/>
      <c r="H57" s="224"/>
      <c r="I57" s="224"/>
      <c r="J57" s="224"/>
      <c r="K57" s="224"/>
      <c r="L57" s="224"/>
      <c r="M57" s="224"/>
      <c r="N57" s="224"/>
      <c r="O57" s="224"/>
      <c r="P57" s="224"/>
      <c r="Q57" s="121"/>
      <c r="R57" s="119"/>
    </row>
    <row r="58" spans="2:21" ht="9" customHeight="1">
      <c r="B58" s="122"/>
      <c r="C58" s="122"/>
      <c r="D58" s="122"/>
      <c r="E58" s="122"/>
      <c r="F58" s="122"/>
      <c r="G58" s="122"/>
      <c r="H58" s="122"/>
      <c r="I58" s="122"/>
      <c r="J58" s="122"/>
      <c r="K58" s="122"/>
      <c r="L58" s="122"/>
      <c r="M58" s="122"/>
      <c r="N58" s="122"/>
      <c r="O58" s="122"/>
      <c r="P58" s="122"/>
      <c r="Q58" s="121"/>
      <c r="R58" s="119"/>
    </row>
    <row r="59" spans="2:21" ht="26.45" customHeight="1">
      <c r="B59" s="222" t="s">
        <v>28</v>
      </c>
      <c r="C59" s="222"/>
      <c r="D59" s="222"/>
      <c r="E59" s="222"/>
      <c r="F59" s="222"/>
      <c r="G59" s="222"/>
      <c r="H59" s="222"/>
      <c r="I59" s="222"/>
      <c r="J59" s="222"/>
      <c r="K59" s="98"/>
      <c r="L59" s="98"/>
      <c r="M59" s="98"/>
      <c r="N59" s="98"/>
      <c r="O59" s="98"/>
      <c r="P59" s="98"/>
      <c r="Q59" s="98"/>
    </row>
    <row r="60" spans="2:21" ht="19.899999999999999" customHeight="1">
      <c r="B60" s="222" t="s">
        <v>29</v>
      </c>
      <c r="C60" s="222"/>
      <c r="D60" s="222"/>
      <c r="E60" s="222"/>
      <c r="F60" s="222"/>
      <c r="G60" s="222"/>
      <c r="H60" s="222"/>
      <c r="I60" s="222"/>
      <c r="J60" s="222"/>
      <c r="K60" s="98"/>
      <c r="L60" s="98"/>
      <c r="M60" s="98"/>
      <c r="N60" s="98"/>
      <c r="O60" s="98"/>
      <c r="P60" s="98"/>
      <c r="Q60" s="98"/>
    </row>
    <row r="61" spans="2:21" ht="13.9" customHeight="1">
      <c r="B61" s="223" t="s">
        <v>30</v>
      </c>
      <c r="C61" s="223"/>
      <c r="D61" s="223"/>
      <c r="E61" s="223"/>
      <c r="F61" s="223"/>
      <c r="G61" s="223"/>
      <c r="H61" s="223"/>
      <c r="I61" s="223"/>
      <c r="J61" s="223"/>
      <c r="K61" s="98"/>
      <c r="L61" s="98"/>
      <c r="M61" s="217" t="s">
        <v>89</v>
      </c>
      <c r="N61" s="217"/>
      <c r="O61" s="217"/>
      <c r="P61" s="217"/>
      <c r="Q61" s="99"/>
    </row>
    <row r="62" spans="2:21" ht="28.9" customHeight="1">
      <c r="B62" s="217" t="s">
        <v>31</v>
      </c>
      <c r="C62" s="217"/>
      <c r="D62" s="217"/>
      <c r="E62" s="217"/>
      <c r="F62" s="217"/>
      <c r="G62" s="217"/>
      <c r="H62" s="217"/>
      <c r="I62" s="217"/>
      <c r="J62" s="217"/>
      <c r="K62" s="217"/>
      <c r="L62" s="98"/>
      <c r="M62" s="216" t="str">
        <f>CONCATENATE("Designation : ( ",DATA!D7,")")</f>
        <v>Designation : ( Gazetted Headmaster)</v>
      </c>
      <c r="N62" s="216"/>
      <c r="O62" s="216"/>
      <c r="P62" s="216"/>
      <c r="Q62" s="216"/>
    </row>
    <row r="63" spans="2:21">
      <c r="B63" s="98"/>
      <c r="C63" s="100"/>
      <c r="D63" s="100"/>
      <c r="E63" s="98"/>
      <c r="F63" s="98"/>
      <c r="G63" s="98"/>
      <c r="H63" s="98"/>
      <c r="I63" s="98"/>
      <c r="J63" s="98"/>
      <c r="K63" s="98"/>
      <c r="L63" s="98"/>
      <c r="M63" s="98"/>
      <c r="N63" s="101"/>
      <c r="O63" s="101"/>
      <c r="P63" s="101"/>
      <c r="Q63" s="101"/>
    </row>
    <row r="64" spans="2:21">
      <c r="B64" s="98"/>
      <c r="C64" s="100"/>
      <c r="D64" s="100"/>
      <c r="E64" s="98"/>
      <c r="F64" s="98"/>
      <c r="G64" s="98"/>
      <c r="H64" s="98"/>
      <c r="I64" s="98"/>
      <c r="J64" s="98"/>
      <c r="K64" s="98"/>
      <c r="L64" s="98"/>
      <c r="M64" s="98"/>
      <c r="N64" s="101"/>
      <c r="O64" s="101"/>
      <c r="P64" s="101"/>
      <c r="Q64" s="101"/>
    </row>
  </sheetData>
  <sheetProtection sheet="1" objects="1" scenarios="1" sort="0" autoFilter="0"/>
  <protectedRanges>
    <protectedRange password="CE28" sqref="Q7:Q58 E7:E58" name="Range1_2_2" securityDescriptor="O:WDG:WDD:(A;;CC;;;S-1-5-21-823518204-1637723038-725345543-500)(A;;CC;;;AN)(A;;CC;;;AU)(A;;CC;;;WD)(A;;CC;;;BG)"/>
  </protectedRanges>
  <autoFilter ref="R4:R57">
    <filterColumn colId="0">
      <filters>
        <dateGroupItem year="2022" month="12" dateTimeGrouping="month"/>
      </filters>
    </filterColumn>
  </autoFilter>
  <mergeCells count="26">
    <mergeCell ref="Y5:AB7"/>
    <mergeCell ref="Y8:AB9"/>
    <mergeCell ref="Q4:Q5"/>
    <mergeCell ref="B1:Q1"/>
    <mergeCell ref="B2:Q2"/>
    <mergeCell ref="B3:Q3"/>
    <mergeCell ref="B4:B5"/>
    <mergeCell ref="C4:D5"/>
    <mergeCell ref="E4:E5"/>
    <mergeCell ref="F4:F5"/>
    <mergeCell ref="G4:G5"/>
    <mergeCell ref="H4:I4"/>
    <mergeCell ref="J4:K4"/>
    <mergeCell ref="L4:L5"/>
    <mergeCell ref="M4:M5"/>
    <mergeCell ref="N4:N5"/>
    <mergeCell ref="R4:R6"/>
    <mergeCell ref="M62:Q62"/>
    <mergeCell ref="B62:K62"/>
    <mergeCell ref="O4:O5"/>
    <mergeCell ref="P4:P5"/>
    <mergeCell ref="B59:J59"/>
    <mergeCell ref="B60:J60"/>
    <mergeCell ref="B61:J61"/>
    <mergeCell ref="M61:P61"/>
    <mergeCell ref="B57:P57"/>
  </mergeCells>
  <hyperlinks>
    <hyperlink ref="X2" location="DATA!A1" display="DATA"/>
  </hyperlinks>
  <printOptions horizontalCentered="1"/>
  <pageMargins left="0.19685039370078741" right="0.19685039370078741" top="0.59055118110236227" bottom="0.59055118110236227" header="0.31496062992125984" footer="0.31496062992125984"/>
  <pageSetup paperSize="9" scale="93" fitToHeight="0" orientation="landscape" horizontalDpi="4294967293" r:id="rId1"/>
  <ignoredErrors>
    <ignoredError sqref="B59:Q64 C8:Q10 C56:Q56 C7:Q7 B7:B56 C13:Q55 C11:G11 K11:Q11 C12:G12 K12:Q12 I11 I12" unlockedFormula="1"/>
    <ignoredError sqref="R10:R5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DATA</vt:lpstr>
      <vt:lpstr>Proceeding</vt:lpstr>
      <vt:lpstr>Form 49</vt:lpstr>
      <vt:lpstr>DATA!Print_Area</vt:lpstr>
      <vt:lpstr>'Form 49'!Print_Area</vt:lpstr>
      <vt:lpstr>Proceeding!Print_Area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Ramanjaneyulu C</dc:creator>
  <cp:lastModifiedBy>hihi</cp:lastModifiedBy>
  <cp:lastPrinted>2022-12-21T06:32:16Z</cp:lastPrinted>
  <dcterms:created xsi:type="dcterms:W3CDTF">2021-07-18T11:09:40Z</dcterms:created>
  <dcterms:modified xsi:type="dcterms:W3CDTF">2022-12-21T06:32:30Z</dcterms:modified>
</cp:coreProperties>
</file>